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firstSheet="3" activeTab="4"/>
  </bookViews>
  <sheets>
    <sheet name="2013" sheetId="1" state="hidden" r:id="rId1"/>
    <sheet name="2016" sheetId="2" r:id="rId2"/>
    <sheet name="2017" sheetId="6" r:id="rId3"/>
    <sheet name="Динамика целевых значений 16-17" sheetId="3" r:id="rId4"/>
    <sheet name="Предложения по реализации" sheetId="4" r:id="rId5"/>
  </sheets>
  <calcPr calcId="145621"/>
</workbook>
</file>

<file path=xl/calcChain.xml><?xml version="1.0" encoding="utf-8"?>
<calcChain xmlns="http://schemas.openxmlformats.org/spreadsheetml/2006/main">
  <c r="G104" i="3" l="1"/>
  <c r="G105" i="3"/>
  <c r="G103" i="3"/>
  <c r="G101" i="3"/>
  <c r="G100" i="3"/>
  <c r="G86" i="3"/>
  <c r="G80" i="3"/>
  <c r="G81" i="3"/>
  <c r="G82" i="3"/>
  <c r="G83" i="3"/>
  <c r="F73" i="3"/>
  <c r="F74" i="3"/>
  <c r="F75" i="3"/>
  <c r="F76" i="3"/>
  <c r="F77" i="3"/>
  <c r="G70" i="3"/>
  <c r="G55" i="3"/>
  <c r="G56" i="3"/>
  <c r="G57" i="3"/>
  <c r="G58" i="3"/>
  <c r="G40" i="3"/>
  <c r="G41" i="3"/>
  <c r="G42" i="3"/>
  <c r="G43" i="3"/>
  <c r="G44" i="3"/>
  <c r="G34" i="3"/>
  <c r="G35" i="3"/>
  <c r="G36" i="3"/>
  <c r="G33" i="3"/>
  <c r="G31" i="3"/>
  <c r="G30" i="3"/>
  <c r="G28" i="3"/>
  <c r="G27" i="3"/>
  <c r="G24" i="3"/>
  <c r="G25" i="3"/>
  <c r="G23" i="3"/>
  <c r="G21" i="3"/>
  <c r="G20" i="3"/>
  <c r="F15" i="2"/>
  <c r="E18" i="3"/>
  <c r="E17" i="3"/>
  <c r="E16" i="3"/>
  <c r="D16" i="3"/>
  <c r="E14" i="3"/>
  <c r="D14" i="3"/>
  <c r="E13" i="3"/>
  <c r="D13" i="3"/>
  <c r="E12" i="3"/>
  <c r="D12" i="3"/>
  <c r="E6" i="3"/>
  <c r="D6" i="3"/>
  <c r="E5" i="3"/>
  <c r="D5" i="3"/>
  <c r="G13" i="3" l="1"/>
  <c r="G16" i="3"/>
  <c r="G14" i="3"/>
  <c r="G6" i="3"/>
  <c r="G5" i="3"/>
  <c r="G12" i="3"/>
  <c r="F36" i="6"/>
  <c r="F35" i="6"/>
  <c r="F34" i="6"/>
  <c r="F33" i="6"/>
  <c r="F21" i="6" l="1"/>
  <c r="F20" i="6"/>
  <c r="F20" i="2"/>
  <c r="F26" i="6"/>
  <c r="F25" i="6"/>
  <c r="F24" i="6"/>
  <c r="F15" i="6"/>
  <c r="F110" i="6"/>
  <c r="F109" i="6"/>
  <c r="F102" i="6"/>
  <c r="F92" i="6" l="1"/>
  <c r="F98" i="6"/>
  <c r="F95" i="6"/>
  <c r="F89" i="6"/>
  <c r="F85" i="6" l="1"/>
  <c r="F84" i="6"/>
  <c r="F83" i="6"/>
  <c r="F82" i="6"/>
  <c r="F81" i="6"/>
  <c r="F114" i="6"/>
  <c r="F113" i="6"/>
  <c r="F61" i="6"/>
  <c r="F59" i="6"/>
  <c r="F58" i="6"/>
  <c r="F57" i="6"/>
  <c r="F56" i="6"/>
  <c r="F55" i="6"/>
  <c r="F53" i="6"/>
  <c r="F52" i="6"/>
  <c r="F50" i="6"/>
  <c r="F49" i="6"/>
  <c r="F48" i="6"/>
  <c r="F42" i="6"/>
  <c r="F45" i="6"/>
  <c r="F44" i="6"/>
  <c r="F43" i="6"/>
  <c r="F41" i="6"/>
  <c r="F40" i="6"/>
  <c r="G120" i="6"/>
  <c r="F118" i="6"/>
  <c r="F119" i="6"/>
  <c r="F117" i="6"/>
  <c r="G120" i="2" l="1"/>
  <c r="G115" i="2"/>
  <c r="F114" i="2"/>
  <c r="G111" i="2"/>
  <c r="F110" i="2"/>
  <c r="F106" i="2"/>
  <c r="G103" i="2"/>
  <c r="F102" i="2"/>
  <c r="G99" i="2"/>
  <c r="G96" i="2"/>
  <c r="G87" i="2"/>
  <c r="F83" i="2"/>
  <c r="G80" i="2"/>
  <c r="F79" i="2"/>
  <c r="F78" i="2"/>
  <c r="F77" i="2"/>
  <c r="F75" i="2"/>
  <c r="F72" i="2"/>
  <c r="F71" i="2"/>
  <c r="F70" i="2"/>
  <c r="F69" i="2"/>
  <c r="F67" i="2"/>
  <c r="F66" i="2"/>
  <c r="F65" i="2"/>
  <c r="F62" i="2"/>
  <c r="F60" i="2"/>
  <c r="F59" i="2"/>
  <c r="F58" i="2"/>
  <c r="F57" i="2"/>
  <c r="F56" i="2"/>
  <c r="F54" i="2"/>
  <c r="F53" i="2"/>
  <c r="F51" i="2"/>
  <c r="F50" i="2"/>
  <c r="F48" i="2"/>
  <c r="F46" i="2"/>
  <c r="F45" i="2"/>
  <c r="F44" i="2"/>
  <c r="F43" i="2"/>
  <c r="F42" i="2"/>
  <c r="F41" i="2"/>
  <c r="G38" i="2"/>
  <c r="G22" i="2"/>
  <c r="G18" i="2"/>
  <c r="G13" i="2"/>
  <c r="F12" i="2"/>
  <c r="F11" i="2"/>
  <c r="F10" i="2"/>
  <c r="G8" i="2"/>
  <c r="F7" i="2"/>
  <c r="F6" i="2"/>
  <c r="C33" i="4" l="1"/>
  <c r="C31" i="4"/>
  <c r="C25" i="4"/>
  <c r="C23" i="4"/>
  <c r="C15" i="4"/>
  <c r="G111" i="6"/>
  <c r="E98" i="3"/>
  <c r="E97" i="3"/>
  <c r="E95" i="3"/>
  <c r="G95" i="3" s="1"/>
  <c r="E93" i="3"/>
  <c r="E92" i="3"/>
  <c r="E88" i="3"/>
  <c r="E79" i="3"/>
  <c r="G79" i="3" s="1"/>
  <c r="D77" i="3"/>
  <c r="G77" i="3" s="1"/>
  <c r="D76" i="3"/>
  <c r="G76" i="3" s="1"/>
  <c r="D75" i="3"/>
  <c r="G75" i="3" s="1"/>
  <c r="D74" i="3"/>
  <c r="D73" i="3"/>
  <c r="E61" i="3"/>
  <c r="F60" i="3"/>
  <c r="E60" i="3"/>
  <c r="G73" i="3" l="1"/>
  <c r="G69" i="3"/>
  <c r="G68" i="3"/>
  <c r="G67" i="3"/>
  <c r="G65" i="3"/>
  <c r="G64" i="3"/>
  <c r="G63" i="3"/>
  <c r="G51" i="3" l="1"/>
  <c r="G52" i="3"/>
  <c r="G49" i="3"/>
  <c r="G48" i="3"/>
  <c r="C39" i="4" l="1"/>
  <c r="F106" i="6"/>
  <c r="G79" i="6"/>
  <c r="G18" i="6"/>
  <c r="C9" i="4" s="1"/>
  <c r="F7" i="6"/>
  <c r="F6" i="6"/>
  <c r="F76" i="6"/>
  <c r="F77" i="6"/>
  <c r="F78" i="6"/>
  <c r="F74" i="6"/>
  <c r="F65" i="6"/>
  <c r="F66" i="6"/>
  <c r="F68" i="6"/>
  <c r="F69" i="6"/>
  <c r="F70" i="6"/>
  <c r="F71" i="6"/>
  <c r="F64" i="6"/>
  <c r="G47" i="3"/>
  <c r="G13" i="6" l="1"/>
  <c r="F11" i="6"/>
  <c r="F12" i="6"/>
  <c r="F10" i="6"/>
  <c r="G115" i="6" l="1"/>
  <c r="G8" i="6"/>
  <c r="C29" i="4" l="1"/>
  <c r="G93" i="3"/>
  <c r="G92" i="3"/>
  <c r="G96" i="6"/>
  <c r="G98" i="3" l="1"/>
  <c r="G97" i="3"/>
  <c r="G88" i="3"/>
  <c r="G60" i="3"/>
  <c r="G54" i="3"/>
  <c r="G39" i="3"/>
  <c r="G10" i="3"/>
  <c r="G9" i="3"/>
  <c r="G8" i="3"/>
  <c r="G103" i="6"/>
  <c r="C35" i="4" s="1"/>
  <c r="G99" i="6"/>
  <c r="G37" i="6"/>
  <c r="C17" i="4" s="1"/>
  <c r="G31" i="6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8676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825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8676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769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8667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8676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639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825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50 чел.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sharedStrings.xml><?xml version="1.0" encoding="utf-8"?>
<sst xmlns="http://schemas.openxmlformats.org/spreadsheetml/2006/main" count="838" uniqueCount="258">
  <si>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</si>
  <si>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</si>
  <si>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</si>
  <si>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</si>
  <si>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</si>
  <si>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</si>
  <si>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</si>
  <si>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</si>
  <si>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</si>
  <si>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</si>
  <si>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</si>
  <si>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</si>
  <si>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</si>
  <si>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Оценка эффективности программ</t>
  </si>
  <si>
    <t>вывод об эффективности программы</t>
  </si>
  <si>
    <t>итоговая сводная оценка  (баллов)</t>
  </si>
  <si>
    <t>предложения  по дальнейшей реализации Программы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</si>
  <si>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</si>
  <si>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</si>
  <si>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</si>
  <si>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</si>
  <si>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</si>
  <si>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</si>
  <si>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</si>
  <si>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</si>
  <si>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20 (на конец действия программы ср. знач за год 7)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</si>
  <si>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</si>
  <si>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</si>
  <si>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</si>
  <si>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</si>
  <si>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</si>
  <si>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</si>
  <si>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</si>
  <si>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</si>
  <si>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</si>
  <si>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</si>
  <si>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</si>
  <si>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</si>
  <si>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</si>
  <si>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</si>
  <si>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</si>
  <si>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</si>
  <si>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</si>
  <si>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</si>
  <si>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</si>
  <si>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</si>
  <si>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</si>
  <si>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</si>
  <si>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</si>
  <si>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</si>
  <si>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</si>
  <si>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</si>
  <si>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</si>
  <si>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</si>
  <si>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</si>
  <si>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</si>
  <si>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</si>
  <si>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</si>
  <si>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</si>
  <si>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</si>
  <si>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</si>
  <si>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</si>
  <si>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</si>
  <si>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</si>
  <si>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</si>
  <si>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</si>
  <si>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</si>
  <si>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</si>
  <si>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</si>
  <si>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</si>
  <si>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</si>
  <si>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Ввод и приобретение жилья для граждан, проживающих в сельской местности</t>
  </si>
  <si>
    <t xml:space="preserve">Улучшение жилищных условий сельских семей  </t>
  </si>
  <si>
    <t>Улучшение жилищных условий молодых специалистов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</si>
  <si>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</si>
  <si>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</si>
  <si>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</si>
  <si>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</si>
  <si>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</si>
  <si>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эффективность находится на уровне  предыдущего года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</si>
  <si>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</si>
  <si>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</si>
  <si>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</si>
  <si>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</si>
  <si>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</si>
  <si>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</si>
  <si>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</si>
  <si>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</si>
  <si>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</si>
  <si>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</si>
  <si>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</si>
  <si>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</si>
  <si>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</si>
  <si>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</si>
  <si>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</si>
  <si>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</si>
  <si>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</si>
  <si>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</si>
  <si>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</si>
  <si>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</si>
  <si>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</si>
  <si>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</si>
  <si>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</si>
  <si>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</si>
  <si>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</si>
  <si>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</si>
  <si>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</si>
  <si>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</si>
  <si>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</si>
  <si>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Устойчивое развитие сельских территорий Михайловского муниципального района на 2014-2020 гг.</t>
  </si>
  <si>
    <t>Комплексная программа профилактики правонарушений в Михайловском муниципальном районе на 2014-2016 гг.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</si>
  <si>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</si>
  <si>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</si>
  <si>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</si>
  <si>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</si>
  <si>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</si>
  <si>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>мероприятия программы эффективны, рекомендуются к дальнейшей реализации</t>
  </si>
  <si>
    <t>до 31,9% на конец действия программы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</si>
  <si>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</si>
  <si>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</si>
  <si>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мероприятия программы в целом эффективны, рекомендуются к дальнейшей реализации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</si>
  <si>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</t>
  </si>
  <si>
    <t>Развитие малого и среднего предпринимательства на территории Михайловского муниципального района на 2015 - 2017 годы</t>
  </si>
  <si>
    <t>эффективность снизилась по сравнению с предыдущим годом</t>
  </si>
  <si>
    <t>эффективность находится на уровне нормативных значений, рекомендуется к дальнейшей реализации</t>
  </si>
  <si>
    <t>Оценка эффективности муниципальных программ в 2016 году</t>
  </si>
  <si>
    <t>отклонение по отношению к 2015 году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</si>
  <si>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</si>
  <si>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</si>
  <si>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</si>
  <si>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>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</t>
  </si>
  <si>
    <t>Количество оказанных государственных и муниципальных услуг МФЦ</t>
  </si>
  <si>
    <t>Доля граждан, использующих механизм получения государственных и муниципальных услуг</t>
  </si>
  <si>
    <t xml:space="preserve"> %</t>
  </si>
  <si>
    <t>Среднее время ожидания в очереди при обращении за получением государственной и муниципальной услуги</t>
  </si>
  <si>
    <t>мин.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</si>
  <si>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2015-2017 годы до 325 единиц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</si>
  <si>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</si>
  <si>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</si>
  <si>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до 2020 года до 30%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</si>
  <si>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</si>
  <si>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</si>
  <si>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Установка камер видеонаблюдения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</si>
  <si>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</si>
  <si>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</si>
  <si>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</si>
  <si>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</si>
  <si>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</si>
  <si>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</si>
  <si>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</si>
  <si>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</si>
  <si>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</si>
  <si>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</si>
  <si>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</si>
  <si>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</si>
  <si>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</si>
  <si>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</si>
  <si>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</si>
  <si>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</si>
  <si>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</si>
  <si>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</si>
  <si>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</si>
  <si>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</si>
  <si>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</si>
  <si>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</si>
  <si>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</si>
  <si>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</si>
  <si>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</si>
  <si>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</si>
  <si>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</si>
  <si>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</si>
  <si>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</si>
  <si>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</si>
  <si>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</si>
  <si>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</si>
  <si>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</si>
  <si>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</si>
  <si>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</si>
  <si>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</si>
  <si>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</si>
  <si>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</si>
  <si>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</si>
  <si>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</si>
  <si>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</si>
  <si>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</si>
  <si>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</si>
  <si>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</si>
  <si>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</si>
  <si>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</si>
  <si>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</si>
  <si>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</si>
  <si>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</si>
  <si>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 xml:space="preserve">Увеличение количества призовых мест на конкурсах и фестивалях различных уровней </t>
  </si>
  <si>
    <t xml:space="preserve">Увеличение численности обучающихся </t>
  </si>
  <si>
    <t>Юные таланты Михайловского муниципального района на  2016 - 2018 годы</t>
  </si>
  <si>
    <t>Юные таланты Михайловского муниципального района на  2016 - 2018 г.г.</t>
  </si>
  <si>
    <t>Программа развития культуры  Михайловского муниципального района 2016-2018 годы</t>
  </si>
  <si>
    <t>Муниципальная программа развития культуры Михайловского муниципального района 2016-2018 годы</t>
  </si>
  <si>
    <t>Развитие дополнительного образования в сфере культуры и искусства на 2016-2018 годы</t>
  </si>
  <si>
    <t>Развитие дополнительного образования в сфере культуры и искусства на 2016-2018 гг.</t>
  </si>
  <si>
    <t>Комплексные меры по противодействию употреблению наркотиков в Михайловском муниципальном районе на 2016 - 2018 гг</t>
  </si>
  <si>
    <t>Комплексные меры по противодействию употреблению наркотиков в Михайловском муниципальном районе на 2016 - 2018 годы</t>
  </si>
  <si>
    <t>Доступная среда для инвалидов Михайловского муниципального района на 2016-2018 годы</t>
  </si>
  <si>
    <t>Обеспечение жильем молодых семей Михайловского муниципального района" на 2013-2017 годы</t>
  </si>
  <si>
    <t>Развитие муниципальной службы в администрации Михайловского муниципального района на 2016-2018 годы</t>
  </si>
  <si>
    <t>Развитие  малоэтажного жилищного строительства на территории Михайловского района 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</si>
  <si>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</si>
  <si>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 xml:space="preserve">эффективность снизилась по сравнению с предыдущим годом, однако находится на уровне нормативных значений, рекомендуется к дальнейшей реализации </t>
  </si>
  <si>
    <t>Оценка эффективности муниципальных программ в 2017 году</t>
  </si>
  <si>
    <t>Количество молодых семей, улучшивших жилищные условия</t>
  </si>
  <si>
    <t>единиц</t>
  </si>
  <si>
    <t>Предоставление земельных участков для строительства 100 индивидуальных жилых домов</t>
  </si>
  <si>
    <t xml:space="preserve">В 2017 году финансовые средства на реализацию программы не выделялись. </t>
  </si>
  <si>
    <t>отклонение по отношению к 2016 году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</si>
  <si>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</si>
  <si>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</si>
  <si>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</si>
  <si>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</si>
  <si>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</si>
  <si>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</si>
  <si>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19 (8 человек в год)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</si>
  <si>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2015-2017 годы до 325 единиц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</si>
  <si>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</si>
  <si>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Предоставление земельных участков для строительства 100 индивидуальныцх жилых домов</t>
  </si>
  <si>
    <t>Количество социально-значимых объектов и помещений в Михайловском муниципальном районе, оборудованных для нужд инвалидов (входные проемы, пандусы, перила и пр.)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</si>
  <si>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</si>
  <si>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</si>
  <si>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</si>
  <si>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</si>
  <si>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детских и юношеских общественных объединений, по отношению к предыдущему году</t>
  </si>
  <si>
    <t>Увеличение количества детских кружков, клубных формирований по отношению к предыдущему году</t>
  </si>
  <si>
    <t>Увеличение количества культурно-массовых мероприятий среди детей и подростков,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</si>
  <si>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</si>
  <si>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Увеличение клубных формирований, студий, кружковых образований по отношению к предыдущему году</t>
  </si>
  <si>
    <t>Повышение уровня оснащенности ОУ музыкально-исполнительским инструментарием и улучшение его качества за счет выполнения мероприятий по приобретению иосуществлению ремонта музыкальных инструментов, приобретению костюмов для занятий и концертных выступлений солистов и творческих коллективов ДШИ по сравнению с базовым уровнем (50%)</t>
  </si>
  <si>
    <t>Повышение уровня оснащенности методической и технической базы учреждений за счет приобретения нотной, учебно-методической литературы, CD  и DVD дисков, звуковой видеоаппаратуры, пюпитров, мольбертов, стульев, учебных магнитных досок, предметов натюрмортного фонда и т.п. для осуществления учебной деятельности по сравнению  с базовым  уровнем (80 %)</t>
  </si>
  <si>
    <t>Повышение уровня профессионального и исполнительского мастерства учащихся (солистов и творческих коллективов ДШИ) - улучшение результатов выступлений и увеличение количества призовых мест на конкурсах и фестивалях различных уровней</t>
  </si>
  <si>
    <t>Увеличение контингента обучающихся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</si>
  <si>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2015-2017 годы</t>
  </si>
  <si>
    <t>до 20 % на конец действия программы</t>
  </si>
  <si>
    <t>новый пок-ль</t>
  </si>
  <si>
    <t>Патриотическое воспитание граждан Михайловского муниципального района на 2017 - 2019 годы</t>
  </si>
  <si>
    <t>Увеличение численности инвалидов, систематически занимающихся физической культурой и спортом</t>
  </si>
  <si>
    <t>рекомендуется к дальнейшей реализации</t>
  </si>
  <si>
    <t>эффективность ниже уровня прошлого года, но превышает нормативные значения,</t>
  </si>
  <si>
    <t>эффективность в целом повысилась по сравнению с предыдущим годом</t>
  </si>
  <si>
    <t>Программа в данной редакции реализуется в 2017 года, сравнению не подлежит</t>
  </si>
  <si>
    <t>эффективность ниже нормативных значений, возможно уменьшение объема финансирования</t>
  </si>
  <si>
    <t>Молодежная политика Михайловского муниципального района на 2017-2019 годы</t>
  </si>
  <si>
    <t>Молодежная политика Михайловского муниципального района на 2012-2016 годы</t>
  </si>
  <si>
    <t xml:space="preserve">эффективность находится на уровне нормативных значений, рекомендуется к дальнейшей реализации </t>
  </si>
  <si>
    <t xml:space="preserve">эффективность превышает нормативные значения, рекомендуется к дальнейшей реализации </t>
  </si>
  <si>
    <t>эффективность увеличилась по сравнению с прошлым годом, рекомендуется к дальнейшей реализации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</si>
  <si>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</si>
  <si>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</si>
  <si>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эффективность снизилась по сравнению с прошлым годом, но находится на уровне нормативных значений, рекомендуется к дальнейшей реализации</t>
  </si>
  <si>
    <t>эффективность выше нормативных значений, рекомендуется к дальнейшей реализации</t>
  </si>
  <si>
    <t>мероприятия программы не исполнялись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</si>
</sst>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69" t="s">
        <v>0</v>
      </c>
      <c r="B1" s="69"/>
      <c r="C1" s="69"/>
      <c r="D1" s="69"/>
      <c r="E1" s="69"/>
      <c r="F1" s="69"/>
    </row>
    <row r="2" spans="1:7" x14ac:dyDescent="0.25">
      <c r="A2" s="70" t="s">
        <v>1</v>
      </c>
      <c r="B2" s="70"/>
      <c r="C2" s="70"/>
      <c r="D2" s="70"/>
      <c r="E2" s="70"/>
      <c r="F2" s="70"/>
    </row>
    <row r="3" spans="1:7" ht="15.75" customHeight="1" x14ac:dyDescent="0.25">
      <c r="A3" s="78" t="s">
        <v>2</v>
      </c>
      <c r="B3" s="78" t="s">
        <v>3</v>
      </c>
      <c r="C3" s="78" t="s">
        <v>4</v>
      </c>
      <c r="D3" s="78"/>
      <c r="E3" s="78"/>
      <c r="F3" s="78"/>
    </row>
    <row r="4" spans="1:7" ht="60" x14ac:dyDescent="0.25">
      <c r="A4" s="78"/>
      <c r="B4" s="78"/>
      <c r="C4" s="16" t="s">
        <v>5</v>
      </c>
      <c r="D4" s="16" t="s">
        <v>6</v>
      </c>
      <c r="E4" s="16" t="s">
        <v>104</v>
      </c>
      <c r="F4" s="16" t="s">
        <v>7</v>
      </c>
    </row>
    <row r="5" spans="1:7" ht="30" customHeight="1" x14ac:dyDescent="0.25">
      <c r="A5" s="71" t="s">
        <v>17</v>
      </c>
      <c r="B5" s="71"/>
      <c r="C5" s="71"/>
      <c r="D5" s="71"/>
      <c r="E5" s="71"/>
      <c r="F5" s="71"/>
    </row>
    <row r="6" spans="1:7" ht="44.25" customHeight="1" x14ac:dyDescent="0.25">
      <c r="A6" s="2" t="s">
        <v>113</v>
      </c>
      <c r="B6" s="16" t="s">
        <v>12</v>
      </c>
      <c r="C6" s="16" t="s">
        <v>106</v>
      </c>
      <c r="D6" s="16">
        <v>22.53</v>
      </c>
      <c r="E6" s="16">
        <v>3.8</v>
      </c>
      <c r="F6" s="16">
        <v>1</v>
      </c>
    </row>
    <row r="7" spans="1:7" ht="58.5" customHeight="1" x14ac:dyDescent="0.25">
      <c r="A7" s="2" t="s">
        <v>112</v>
      </c>
      <c r="B7" s="16" t="s">
        <v>47</v>
      </c>
      <c r="C7" s="16" t="s">
        <v>105</v>
      </c>
      <c r="D7" s="16">
        <v>464</v>
      </c>
      <c r="E7" s="16">
        <v>139</v>
      </c>
      <c r="F7" s="16">
        <v>1</v>
      </c>
      <c r="G7" s="17"/>
    </row>
    <row r="8" spans="1:7" ht="91.5" customHeight="1" x14ac:dyDescent="0.25">
      <c r="A8" s="2" t="s">
        <v>18</v>
      </c>
      <c r="B8" s="16" t="s">
        <v>12</v>
      </c>
      <c r="C8" s="16" t="s">
        <v>107</v>
      </c>
      <c r="D8" s="16">
        <v>48.49</v>
      </c>
      <c r="E8" s="16">
        <v>1.69</v>
      </c>
      <c r="F8" s="16">
        <v>1</v>
      </c>
      <c r="G8" s="17"/>
    </row>
    <row r="9" spans="1:7" ht="18.75" customHeight="1" x14ac:dyDescent="0.25">
      <c r="A9" s="3" t="s">
        <v>19</v>
      </c>
      <c r="B9" s="4"/>
      <c r="C9" s="4"/>
      <c r="D9" s="4"/>
      <c r="E9" s="4"/>
      <c r="F9" s="4">
        <v>3</v>
      </c>
      <c r="G9" s="17"/>
    </row>
    <row r="10" spans="1:7" ht="18.75" customHeight="1" x14ac:dyDescent="0.25">
      <c r="A10" s="72" t="s">
        <v>30</v>
      </c>
      <c r="B10" s="73"/>
      <c r="C10" s="73"/>
      <c r="D10" s="73"/>
      <c r="E10" s="73"/>
      <c r="F10" s="74"/>
      <c r="G10" s="17"/>
    </row>
    <row r="11" spans="1:7" ht="77.25" customHeight="1" x14ac:dyDescent="0.25">
      <c r="A11" s="7" t="s">
        <v>20</v>
      </c>
      <c r="B11" s="16" t="s">
        <v>21</v>
      </c>
      <c r="C11" s="16" t="s">
        <v>26</v>
      </c>
      <c r="D11" s="16">
        <v>872.7</v>
      </c>
      <c r="E11" s="16">
        <v>8.6999999999999993</v>
      </c>
      <c r="F11" s="16">
        <v>1</v>
      </c>
      <c r="G11" s="17"/>
    </row>
    <row r="12" spans="1:7" ht="72.75" customHeight="1" x14ac:dyDescent="0.25">
      <c r="A12" s="7" t="s">
        <v>22</v>
      </c>
      <c r="B12" s="16" t="s">
        <v>23</v>
      </c>
      <c r="C12" s="16" t="s">
        <v>27</v>
      </c>
      <c r="D12" s="16">
        <v>12</v>
      </c>
      <c r="E12" s="16">
        <v>-3</v>
      </c>
      <c r="F12" s="16">
        <v>-1</v>
      </c>
      <c r="G12" s="17"/>
    </row>
    <row r="13" spans="1:7" ht="75.75" customHeight="1" x14ac:dyDescent="0.25">
      <c r="A13" s="7" t="s">
        <v>24</v>
      </c>
      <c r="B13" s="16" t="s">
        <v>23</v>
      </c>
      <c r="C13" s="16" t="s">
        <v>28</v>
      </c>
      <c r="D13" s="16">
        <v>9</v>
      </c>
      <c r="E13" s="16">
        <v>2</v>
      </c>
      <c r="F13" s="16">
        <v>1</v>
      </c>
      <c r="G13" s="17"/>
    </row>
    <row r="14" spans="1:7" ht="18.75" customHeight="1" x14ac:dyDescent="0.25">
      <c r="A14" s="3" t="s">
        <v>19</v>
      </c>
      <c r="B14" s="4"/>
      <c r="C14" s="4"/>
      <c r="D14" s="4"/>
      <c r="E14" s="4"/>
      <c r="F14" s="4">
        <v>1</v>
      </c>
      <c r="G14" s="17"/>
    </row>
    <row r="15" spans="1:7" ht="17.25" customHeight="1" x14ac:dyDescent="0.25">
      <c r="A15" s="75" t="s">
        <v>29</v>
      </c>
      <c r="B15" s="76"/>
      <c r="C15" s="76"/>
      <c r="D15" s="76"/>
      <c r="E15" s="76"/>
      <c r="F15" s="77"/>
      <c r="G15" s="17"/>
    </row>
    <row r="16" spans="1:7" ht="33.75" customHeight="1" x14ac:dyDescent="0.25">
      <c r="A16" s="2" t="s">
        <v>31</v>
      </c>
      <c r="B16" s="16" t="s">
        <v>12</v>
      </c>
      <c r="C16" s="16">
        <v>3</v>
      </c>
      <c r="D16" s="16">
        <v>0.1</v>
      </c>
      <c r="E16" s="16">
        <f>D16-C16</f>
        <v>-2.9</v>
      </c>
      <c r="F16" s="16">
        <v>1</v>
      </c>
      <c r="G16" s="17"/>
    </row>
    <row r="17" spans="1:7" ht="17.25" customHeight="1" x14ac:dyDescent="0.25">
      <c r="A17" s="3" t="s">
        <v>19</v>
      </c>
      <c r="B17" s="4"/>
      <c r="C17" s="4"/>
      <c r="D17" s="4"/>
      <c r="E17" s="4"/>
      <c r="F17" s="4">
        <v>1</v>
      </c>
      <c r="G17" s="17"/>
    </row>
    <row r="18" spans="1:7" ht="17.25" customHeight="1" x14ac:dyDescent="0.25">
      <c r="A18" s="75" t="s">
        <v>32</v>
      </c>
      <c r="B18" s="76"/>
      <c r="C18" s="76"/>
      <c r="D18" s="76"/>
      <c r="E18" s="76"/>
      <c r="F18" s="77"/>
      <c r="G18" s="17"/>
    </row>
    <row r="19" spans="1:7" ht="47.25" customHeight="1" x14ac:dyDescent="0.25">
      <c r="A19" s="2" t="s">
        <v>60</v>
      </c>
      <c r="B19" s="16" t="s">
        <v>12</v>
      </c>
      <c r="C19" s="16">
        <v>70</v>
      </c>
      <c r="D19" s="16">
        <v>87</v>
      </c>
      <c r="E19" s="16">
        <f>D19-C19</f>
        <v>17</v>
      </c>
      <c r="F19" s="16">
        <v>1</v>
      </c>
      <c r="G19" s="17"/>
    </row>
    <row r="20" spans="1:7" ht="27" customHeight="1" x14ac:dyDescent="0.25">
      <c r="A20" s="2" t="s">
        <v>61</v>
      </c>
      <c r="B20" s="16" t="s">
        <v>12</v>
      </c>
      <c r="C20" s="16">
        <v>45</v>
      </c>
      <c r="D20" s="16">
        <v>61</v>
      </c>
      <c r="E20" s="16">
        <f>D20-C20</f>
        <v>16</v>
      </c>
      <c r="F20" s="16">
        <v>1</v>
      </c>
      <c r="G20" s="17"/>
    </row>
    <row r="21" spans="1:7" ht="17.25" customHeight="1" x14ac:dyDescent="0.25">
      <c r="A21" s="3" t="s">
        <v>19</v>
      </c>
      <c r="B21" s="4"/>
      <c r="C21" s="4"/>
      <c r="D21" s="4"/>
      <c r="E21" s="4"/>
      <c r="F21" s="4">
        <v>2</v>
      </c>
      <c r="G21" s="17"/>
    </row>
    <row r="22" spans="1:7" ht="18.75" customHeight="1" x14ac:dyDescent="0.25">
      <c r="A22" s="75" t="s">
        <v>33</v>
      </c>
      <c r="B22" s="76"/>
      <c r="C22" s="76"/>
      <c r="D22" s="76"/>
      <c r="E22" s="76"/>
      <c r="F22" s="77"/>
      <c r="G22" s="17"/>
    </row>
    <row r="23" spans="1:7" ht="29.25" customHeight="1" x14ac:dyDescent="0.25">
      <c r="A23" s="9" t="s">
        <v>59</v>
      </c>
      <c r="B23" s="16" t="s">
        <v>23</v>
      </c>
      <c r="C23" s="16">
        <v>650</v>
      </c>
      <c r="D23" s="16">
        <v>697</v>
      </c>
      <c r="E23" s="16">
        <v>47</v>
      </c>
      <c r="F23" s="16">
        <v>1</v>
      </c>
      <c r="G23" s="17"/>
    </row>
    <row r="24" spans="1:7" ht="17.25" customHeight="1" x14ac:dyDescent="0.25">
      <c r="A24" s="75" t="s">
        <v>80</v>
      </c>
      <c r="B24" s="76"/>
      <c r="C24" s="76"/>
      <c r="D24" s="76"/>
      <c r="E24" s="76"/>
      <c r="F24" s="77"/>
      <c r="G24" s="17"/>
    </row>
    <row r="25" spans="1:7" ht="42.75" customHeight="1" x14ac:dyDescent="0.25">
      <c r="A25" s="9" t="s">
        <v>62</v>
      </c>
      <c r="B25" s="16" t="s">
        <v>12</v>
      </c>
      <c r="C25" s="16">
        <v>20</v>
      </c>
      <c r="D25" s="16">
        <v>23</v>
      </c>
      <c r="E25" s="16">
        <v>3</v>
      </c>
      <c r="F25" s="16">
        <v>1</v>
      </c>
      <c r="G25" s="17"/>
    </row>
    <row r="26" spans="1:7" ht="42.75" customHeight="1" x14ac:dyDescent="0.25">
      <c r="A26" s="9" t="s">
        <v>63</v>
      </c>
      <c r="B26" s="16" t="s">
        <v>49</v>
      </c>
      <c r="C26" s="16">
        <v>110</v>
      </c>
      <c r="D26" s="16">
        <v>178</v>
      </c>
      <c r="E26" s="16">
        <v>68</v>
      </c>
      <c r="F26" s="16">
        <v>1</v>
      </c>
      <c r="G26" s="17"/>
    </row>
    <row r="27" spans="1:7" ht="18" customHeight="1" x14ac:dyDescent="0.25">
      <c r="A27" s="3" t="s">
        <v>19</v>
      </c>
      <c r="B27" s="4"/>
      <c r="C27" s="4"/>
      <c r="D27" s="4"/>
      <c r="E27" s="4"/>
      <c r="F27" s="4">
        <v>2</v>
      </c>
      <c r="G27" s="17"/>
    </row>
    <row r="28" spans="1:7" ht="17.25" customHeight="1" x14ac:dyDescent="0.25">
      <c r="A28" s="75" t="s">
        <v>34</v>
      </c>
      <c r="B28" s="76"/>
      <c r="C28" s="76"/>
      <c r="D28" s="76"/>
      <c r="E28" s="76"/>
      <c r="F28" s="77"/>
      <c r="G28" s="17"/>
    </row>
    <row r="29" spans="1:7" ht="57.75" customHeight="1" x14ac:dyDescent="0.25">
      <c r="A29" s="2" t="s">
        <v>58</v>
      </c>
      <c r="B29" s="16" t="s">
        <v>12</v>
      </c>
      <c r="C29" s="16">
        <v>1</v>
      </c>
      <c r="D29" s="16">
        <v>1.25</v>
      </c>
      <c r="E29" s="16">
        <f>D29-C29</f>
        <v>0.25</v>
      </c>
      <c r="F29" s="16">
        <v>1</v>
      </c>
      <c r="G29" s="17"/>
    </row>
    <row r="30" spans="1:7" ht="31.5" customHeight="1" x14ac:dyDescent="0.25">
      <c r="A30" s="2" t="s">
        <v>44</v>
      </c>
      <c r="B30" s="16" t="s">
        <v>12</v>
      </c>
      <c r="C30" s="16">
        <v>1</v>
      </c>
      <c r="D30" s="16">
        <v>2.2999999999999998</v>
      </c>
      <c r="E30" s="16">
        <f>D30-C30</f>
        <v>1.2999999999999998</v>
      </c>
      <c r="F30" s="16">
        <v>1</v>
      </c>
      <c r="G30" s="17"/>
    </row>
    <row r="31" spans="1:7" ht="21" customHeight="1" x14ac:dyDescent="0.25">
      <c r="A31" s="3" t="s">
        <v>19</v>
      </c>
      <c r="B31" s="4"/>
      <c r="C31" s="4"/>
      <c r="D31" s="4"/>
      <c r="E31" s="4"/>
      <c r="F31" s="4">
        <f>F29+F30</f>
        <v>2</v>
      </c>
      <c r="G31" s="17"/>
    </row>
    <row r="32" spans="1:7" s="6" customFormat="1" ht="17.25" customHeight="1" x14ac:dyDescent="0.25">
      <c r="A32" s="75" t="s">
        <v>81</v>
      </c>
      <c r="B32" s="76"/>
      <c r="C32" s="76"/>
      <c r="D32" s="76"/>
      <c r="E32" s="76"/>
      <c r="F32" s="77"/>
      <c r="G32" s="5"/>
    </row>
    <row r="33" spans="1:7" s="6" customFormat="1" ht="87.75" customHeight="1" x14ac:dyDescent="0.25">
      <c r="A33" s="2" t="s">
        <v>46</v>
      </c>
      <c r="B33" s="16" t="s">
        <v>47</v>
      </c>
      <c r="C33" s="16" t="s">
        <v>45</v>
      </c>
      <c r="D33" s="16">
        <v>7</v>
      </c>
      <c r="E33" s="16">
        <v>0</v>
      </c>
      <c r="F33" s="16">
        <v>0</v>
      </c>
      <c r="G33" s="5"/>
    </row>
    <row r="34" spans="1:7" s="6" customFormat="1" ht="87.75" customHeight="1" x14ac:dyDescent="0.2">
      <c r="A34" s="7" t="s">
        <v>48</v>
      </c>
      <c r="B34" s="16" t="s">
        <v>49</v>
      </c>
      <c r="C34" s="16" t="s">
        <v>50</v>
      </c>
      <c r="D34" s="16">
        <v>10</v>
      </c>
      <c r="E34" s="16">
        <v>0</v>
      </c>
      <c r="F34" s="16">
        <v>0</v>
      </c>
      <c r="G34" s="5"/>
    </row>
    <row r="35" spans="1:7" s="6" customFormat="1" ht="17.25" customHeight="1" x14ac:dyDescent="0.25">
      <c r="A35" s="3" t="s">
        <v>19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86" t="s">
        <v>35</v>
      </c>
      <c r="B36" s="87"/>
      <c r="C36" s="87"/>
      <c r="D36" s="87"/>
      <c r="E36" s="87"/>
      <c r="F36" s="88"/>
      <c r="G36" s="5"/>
    </row>
    <row r="37" spans="1:7" s="6" customFormat="1" ht="17.25" customHeight="1" x14ac:dyDescent="0.2">
      <c r="A37" s="89" t="s">
        <v>83</v>
      </c>
      <c r="B37" s="90"/>
      <c r="C37" s="90"/>
      <c r="D37" s="90"/>
      <c r="E37" s="90"/>
      <c r="F37" s="91"/>
      <c r="G37" s="5"/>
    </row>
    <row r="38" spans="1:7" s="6" customFormat="1" ht="28.5" customHeight="1" x14ac:dyDescent="0.25">
      <c r="A38" s="2" t="s">
        <v>84</v>
      </c>
      <c r="B38" s="16" t="s">
        <v>12</v>
      </c>
      <c r="C38" s="16" t="s">
        <v>108</v>
      </c>
      <c r="D38" s="16">
        <v>89</v>
      </c>
      <c r="E38" s="16">
        <v>7</v>
      </c>
      <c r="F38" s="16">
        <v>1</v>
      </c>
      <c r="G38" s="5"/>
    </row>
    <row r="39" spans="1:7" s="6" customFormat="1" ht="31.5" customHeight="1" x14ac:dyDescent="0.25">
      <c r="A39" s="2" t="s">
        <v>86</v>
      </c>
      <c r="B39" s="16" t="s">
        <v>49</v>
      </c>
      <c r="C39" s="16" t="s">
        <v>87</v>
      </c>
      <c r="D39" s="16" t="s">
        <v>88</v>
      </c>
      <c r="E39" s="16" t="s">
        <v>89</v>
      </c>
      <c r="F39" s="16">
        <v>1</v>
      </c>
      <c r="G39" s="5"/>
    </row>
    <row r="40" spans="1:7" s="6" customFormat="1" ht="33" customHeight="1" x14ac:dyDescent="0.25">
      <c r="A40" s="2" t="s">
        <v>90</v>
      </c>
      <c r="B40" s="16" t="s">
        <v>49</v>
      </c>
      <c r="C40" s="16">
        <v>1770</v>
      </c>
      <c r="D40" s="16">
        <v>1775</v>
      </c>
      <c r="E40" s="16">
        <v>5</v>
      </c>
      <c r="F40" s="16">
        <v>1</v>
      </c>
      <c r="G40" s="5"/>
    </row>
    <row r="41" spans="1:7" s="6" customFormat="1" ht="20.25" customHeight="1" x14ac:dyDescent="0.2">
      <c r="A41" s="83" t="s">
        <v>91</v>
      </c>
      <c r="B41" s="84"/>
      <c r="C41" s="84"/>
      <c r="D41" s="84"/>
      <c r="E41" s="84"/>
      <c r="F41" s="85"/>
      <c r="G41" s="5"/>
    </row>
    <row r="42" spans="1:7" s="6" customFormat="1" ht="62.25" customHeight="1" x14ac:dyDescent="0.25">
      <c r="A42" s="2" t="s">
        <v>92</v>
      </c>
      <c r="B42" s="16" t="s">
        <v>49</v>
      </c>
      <c r="C42" s="16">
        <v>948</v>
      </c>
      <c r="D42" s="16">
        <v>1031</v>
      </c>
      <c r="E42" s="16">
        <v>83</v>
      </c>
      <c r="F42" s="16">
        <v>1</v>
      </c>
      <c r="G42" s="5"/>
    </row>
    <row r="43" spans="1:7" s="6" customFormat="1" ht="33" customHeight="1" x14ac:dyDescent="0.2">
      <c r="A43" s="83" t="s">
        <v>93</v>
      </c>
      <c r="B43" s="84"/>
      <c r="C43" s="84"/>
      <c r="D43" s="84"/>
      <c r="E43" s="84"/>
      <c r="F43" s="85"/>
      <c r="G43" s="5"/>
    </row>
    <row r="44" spans="1:7" s="6" customFormat="1" ht="33" customHeight="1" x14ac:dyDescent="0.25">
      <c r="A44" s="2" t="s">
        <v>94</v>
      </c>
      <c r="B44" s="16" t="s">
        <v>12</v>
      </c>
      <c r="C44" s="16">
        <v>88.7</v>
      </c>
      <c r="D44" s="16">
        <v>89</v>
      </c>
      <c r="E44" s="16">
        <v>0.3</v>
      </c>
      <c r="F44" s="16">
        <v>1</v>
      </c>
      <c r="G44" s="5"/>
    </row>
    <row r="45" spans="1:7" s="6" customFormat="1" ht="57.75" customHeight="1" x14ac:dyDescent="0.25">
      <c r="A45" s="2" t="s">
        <v>95</v>
      </c>
      <c r="B45" s="16" t="s">
        <v>12</v>
      </c>
      <c r="C45" s="16">
        <v>94.4</v>
      </c>
      <c r="D45" s="16">
        <v>95.4</v>
      </c>
      <c r="E45" s="16">
        <v>1</v>
      </c>
      <c r="F45" s="16">
        <v>1</v>
      </c>
      <c r="G45" s="5"/>
    </row>
    <row r="46" spans="1:7" s="6" customFormat="1" ht="30.75" customHeight="1" x14ac:dyDescent="0.2">
      <c r="A46" s="83" t="s">
        <v>96</v>
      </c>
      <c r="B46" s="84"/>
      <c r="C46" s="84"/>
      <c r="D46" s="84"/>
      <c r="E46" s="84"/>
      <c r="F46" s="85"/>
      <c r="G46" s="5"/>
    </row>
    <row r="47" spans="1:7" s="6" customFormat="1" ht="45.75" customHeight="1" x14ac:dyDescent="0.25">
      <c r="A47" s="2" t="s">
        <v>97</v>
      </c>
      <c r="B47" s="16" t="s">
        <v>98</v>
      </c>
      <c r="C47" s="16" t="s">
        <v>99</v>
      </c>
      <c r="D47" s="16">
        <v>4</v>
      </c>
      <c r="E47" s="16">
        <v>2</v>
      </c>
      <c r="F47" s="16">
        <v>1</v>
      </c>
      <c r="G47" s="5"/>
    </row>
    <row r="48" spans="1:7" s="6" customFormat="1" ht="30.75" customHeight="1" x14ac:dyDescent="0.25">
      <c r="A48" s="2" t="s">
        <v>100</v>
      </c>
      <c r="B48" s="16" t="s">
        <v>98</v>
      </c>
      <c r="C48" s="16" t="s">
        <v>101</v>
      </c>
      <c r="D48" s="16">
        <v>5</v>
      </c>
      <c r="E48" s="16">
        <v>2</v>
      </c>
      <c r="F48" s="16">
        <v>1</v>
      </c>
      <c r="G48" s="5"/>
    </row>
    <row r="49" spans="1:7" s="6" customFormat="1" ht="17.25" customHeight="1" x14ac:dyDescent="0.25">
      <c r="A49" s="3" t="s">
        <v>19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75" t="s">
        <v>36</v>
      </c>
      <c r="B50" s="79"/>
      <c r="C50" s="79"/>
      <c r="D50" s="79"/>
      <c r="E50" s="79"/>
      <c r="F50" s="80"/>
      <c r="G50" s="5"/>
    </row>
    <row r="51" spans="1:7" s="6" customFormat="1" ht="60" customHeight="1" x14ac:dyDescent="0.25">
      <c r="A51" s="2" t="s">
        <v>51</v>
      </c>
      <c r="B51" s="16" t="s">
        <v>49</v>
      </c>
      <c r="C51" s="16">
        <v>1</v>
      </c>
      <c r="D51" s="16">
        <v>2</v>
      </c>
      <c r="E51" s="16">
        <v>1</v>
      </c>
      <c r="F51" s="16">
        <v>1</v>
      </c>
      <c r="G51" s="5"/>
    </row>
    <row r="52" spans="1:7" s="6" customFormat="1" ht="31.5" customHeight="1" x14ac:dyDescent="0.25">
      <c r="A52" s="2" t="s">
        <v>52</v>
      </c>
      <c r="B52" s="16" t="s">
        <v>49</v>
      </c>
      <c r="C52" s="16">
        <v>6</v>
      </c>
      <c r="D52" s="16">
        <v>3</v>
      </c>
      <c r="E52" s="16">
        <v>-3</v>
      </c>
      <c r="F52" s="16">
        <v>-1</v>
      </c>
      <c r="G52" s="5"/>
    </row>
    <row r="53" spans="1:7" s="6" customFormat="1" ht="30.75" customHeight="1" x14ac:dyDescent="0.25">
      <c r="A53" s="2" t="s">
        <v>53</v>
      </c>
      <c r="B53" s="16" t="s">
        <v>23</v>
      </c>
      <c r="C53" s="16">
        <v>8</v>
      </c>
      <c r="D53" s="16">
        <v>8</v>
      </c>
      <c r="E53" s="16">
        <v>0</v>
      </c>
      <c r="F53" s="16">
        <v>0</v>
      </c>
      <c r="G53" s="5"/>
    </row>
    <row r="54" spans="1:7" s="6" customFormat="1" ht="18" customHeight="1" x14ac:dyDescent="0.25">
      <c r="A54" s="3" t="s">
        <v>19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92" t="s">
        <v>37</v>
      </c>
      <c r="B55" s="93"/>
      <c r="C55" s="93"/>
      <c r="D55" s="93"/>
      <c r="E55" s="93"/>
      <c r="F55" s="93"/>
      <c r="G55" s="5"/>
    </row>
    <row r="56" spans="1:7" s="6" customFormat="1" ht="24" customHeight="1" x14ac:dyDescent="0.25">
      <c r="A56" s="2" t="s">
        <v>54</v>
      </c>
      <c r="B56" s="18" t="s">
        <v>55</v>
      </c>
      <c r="C56" s="18" t="s">
        <v>82</v>
      </c>
      <c r="D56" s="18" t="s">
        <v>102</v>
      </c>
      <c r="E56" s="18" t="s">
        <v>103</v>
      </c>
      <c r="F56" s="18">
        <v>1</v>
      </c>
      <c r="G56" s="5"/>
    </row>
    <row r="57" spans="1:7" s="6" customFormat="1" ht="18" customHeight="1" x14ac:dyDescent="0.25">
      <c r="A57" s="3" t="s">
        <v>19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75" t="s">
        <v>38</v>
      </c>
      <c r="B58" s="79"/>
      <c r="C58" s="79"/>
      <c r="D58" s="79"/>
      <c r="E58" s="79"/>
      <c r="F58" s="80"/>
      <c r="G58" s="5"/>
    </row>
    <row r="59" spans="1:7" s="6" customFormat="1" ht="30.75" customHeight="1" x14ac:dyDescent="0.25">
      <c r="A59" s="2" t="s">
        <v>56</v>
      </c>
      <c r="B59" s="16" t="s">
        <v>57</v>
      </c>
      <c r="C59" s="16">
        <v>7</v>
      </c>
      <c r="D59" s="16">
        <v>7</v>
      </c>
      <c r="E59" s="16">
        <v>0</v>
      </c>
      <c r="F59" s="16">
        <v>0</v>
      </c>
      <c r="G59" s="5"/>
    </row>
    <row r="60" spans="1:7" s="6" customFormat="1" ht="18.75" customHeight="1" x14ac:dyDescent="0.25">
      <c r="A60" s="3" t="s">
        <v>19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75" t="s">
        <v>39</v>
      </c>
      <c r="B61" s="79"/>
      <c r="C61" s="79"/>
      <c r="D61" s="79"/>
      <c r="E61" s="79"/>
      <c r="F61" s="80"/>
      <c r="G61" s="5"/>
    </row>
    <row r="62" spans="1:7" s="6" customFormat="1" ht="31.5" customHeight="1" x14ac:dyDescent="0.25">
      <c r="A62" s="9" t="s">
        <v>85</v>
      </c>
      <c r="B62" s="10" t="s">
        <v>65</v>
      </c>
      <c r="C62" s="10">
        <v>11</v>
      </c>
      <c r="D62" s="10">
        <v>11</v>
      </c>
      <c r="E62" s="10">
        <v>0</v>
      </c>
      <c r="F62" s="10">
        <v>0</v>
      </c>
      <c r="G62" s="5"/>
    </row>
    <row r="63" spans="1:7" s="6" customFormat="1" ht="17.25" customHeight="1" x14ac:dyDescent="0.25">
      <c r="A63" s="3" t="s">
        <v>19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75" t="s">
        <v>40</v>
      </c>
      <c r="B64" s="79"/>
      <c r="C64" s="79"/>
      <c r="D64" s="79"/>
      <c r="E64" s="79"/>
      <c r="F64" s="80"/>
      <c r="G64" s="5"/>
    </row>
    <row r="65" spans="1:7" s="6" customFormat="1" ht="45.75" customHeight="1" x14ac:dyDescent="0.25">
      <c r="A65" s="2" t="s">
        <v>76</v>
      </c>
      <c r="B65" s="16" t="s">
        <v>23</v>
      </c>
      <c r="C65" s="10">
        <v>10000</v>
      </c>
      <c r="D65" s="10">
        <v>10155</v>
      </c>
      <c r="E65" s="10">
        <v>155</v>
      </c>
      <c r="F65" s="10">
        <v>1</v>
      </c>
      <c r="G65" s="5"/>
    </row>
    <row r="66" spans="1:7" s="6" customFormat="1" ht="17.25" customHeight="1" x14ac:dyDescent="0.25">
      <c r="A66" s="3" t="s">
        <v>19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75" t="s">
        <v>41</v>
      </c>
      <c r="B67" s="79"/>
      <c r="C67" s="79"/>
      <c r="D67" s="79"/>
      <c r="E67" s="79"/>
      <c r="F67" s="80"/>
      <c r="G67" s="5"/>
    </row>
    <row r="68" spans="1:7" s="6" customFormat="1" ht="81" customHeight="1" x14ac:dyDescent="0.2">
      <c r="A68" s="7" t="s">
        <v>66</v>
      </c>
      <c r="B68" s="16" t="s">
        <v>23</v>
      </c>
      <c r="C68" s="16" t="s">
        <v>69</v>
      </c>
      <c r="D68" s="16">
        <v>11</v>
      </c>
      <c r="E68" s="16">
        <v>4</v>
      </c>
      <c r="F68" s="16">
        <v>1</v>
      </c>
      <c r="G68" s="5"/>
    </row>
    <row r="69" spans="1:7" s="6" customFormat="1" ht="92.25" customHeight="1" x14ac:dyDescent="0.2">
      <c r="A69" s="7" t="s">
        <v>64</v>
      </c>
      <c r="B69" s="16" t="s">
        <v>49</v>
      </c>
      <c r="C69" s="16" t="s">
        <v>70</v>
      </c>
      <c r="D69" s="16">
        <v>70</v>
      </c>
      <c r="E69" s="16">
        <v>43</v>
      </c>
      <c r="F69" s="16">
        <v>1</v>
      </c>
      <c r="G69" s="5"/>
    </row>
    <row r="70" spans="1:7" s="6" customFormat="1" ht="21.75" customHeight="1" x14ac:dyDescent="0.25">
      <c r="A70" s="3" t="s">
        <v>19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72" t="s">
        <v>42</v>
      </c>
      <c r="B71" s="81"/>
      <c r="C71" s="81"/>
      <c r="D71" s="81"/>
      <c r="E71" s="81"/>
      <c r="F71" s="82"/>
      <c r="G71" s="5"/>
    </row>
    <row r="72" spans="1:7" s="6" customFormat="1" ht="15.75" customHeight="1" x14ac:dyDescent="0.25">
      <c r="A72" s="9" t="s">
        <v>68</v>
      </c>
      <c r="B72" s="10" t="s">
        <v>23</v>
      </c>
      <c r="C72" s="10">
        <v>3</v>
      </c>
      <c r="D72" s="10">
        <v>3</v>
      </c>
      <c r="E72" s="10">
        <v>0</v>
      </c>
      <c r="F72" s="10">
        <v>0</v>
      </c>
      <c r="G72" s="5"/>
    </row>
    <row r="73" spans="1:7" s="6" customFormat="1" ht="28.5" customHeight="1" x14ac:dyDescent="0.25">
      <c r="A73" s="9" t="s">
        <v>67</v>
      </c>
      <c r="B73" s="10" t="s">
        <v>23</v>
      </c>
      <c r="C73" s="10">
        <v>3</v>
      </c>
      <c r="D73" s="10">
        <v>3</v>
      </c>
      <c r="E73" s="10">
        <v>0</v>
      </c>
      <c r="F73" s="10">
        <v>0</v>
      </c>
      <c r="G73" s="5"/>
    </row>
    <row r="74" spans="1:7" s="6" customFormat="1" ht="17.25" customHeight="1" x14ac:dyDescent="0.25">
      <c r="A74" s="3" t="s">
        <v>19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72" t="s">
        <v>43</v>
      </c>
      <c r="B75" s="81"/>
      <c r="C75" s="81"/>
      <c r="D75" s="81"/>
      <c r="E75" s="81"/>
      <c r="F75" s="82"/>
      <c r="G75" s="5"/>
    </row>
    <row r="76" spans="1:7" ht="50.25" customHeight="1" x14ac:dyDescent="0.25">
      <c r="A76" s="2" t="s">
        <v>74</v>
      </c>
      <c r="B76" s="16" t="s">
        <v>12</v>
      </c>
      <c r="C76" s="16">
        <v>5</v>
      </c>
      <c r="D76" s="16">
        <v>5.2</v>
      </c>
      <c r="E76" s="16">
        <v>0.2</v>
      </c>
      <c r="F76" s="16">
        <v>1</v>
      </c>
      <c r="G76" s="17"/>
    </row>
    <row r="77" spans="1:7" ht="46.5" customHeight="1" x14ac:dyDescent="0.25">
      <c r="A77" s="2" t="s">
        <v>75</v>
      </c>
      <c r="B77" s="16" t="s">
        <v>12</v>
      </c>
      <c r="C77" s="16">
        <v>10</v>
      </c>
      <c r="D77" s="16">
        <v>19.8</v>
      </c>
      <c r="E77" s="16">
        <v>9.8000000000000007</v>
      </c>
      <c r="F77" s="16">
        <v>1</v>
      </c>
      <c r="G77" s="17"/>
    </row>
    <row r="78" spans="1:7" ht="17.25" customHeight="1" x14ac:dyDescent="0.25">
      <c r="A78" s="3" t="s">
        <v>19</v>
      </c>
      <c r="B78" s="4"/>
      <c r="C78" s="4"/>
      <c r="D78" s="4"/>
      <c r="E78" s="4"/>
      <c r="F78" s="4">
        <v>2</v>
      </c>
      <c r="G78" s="17"/>
    </row>
    <row r="79" spans="1:7" ht="15" customHeight="1" x14ac:dyDescent="0.25">
      <c r="A79" s="75" t="s">
        <v>111</v>
      </c>
      <c r="B79" s="79"/>
      <c r="C79" s="79"/>
      <c r="D79" s="79"/>
      <c r="E79" s="79"/>
      <c r="F79" s="80"/>
    </row>
    <row r="80" spans="1:7" ht="45" x14ac:dyDescent="0.25">
      <c r="A80" s="9" t="s">
        <v>74</v>
      </c>
      <c r="B80" s="10" t="s">
        <v>12</v>
      </c>
      <c r="C80" s="10">
        <v>5</v>
      </c>
      <c r="D80" s="10">
        <v>5.2</v>
      </c>
      <c r="E80" s="10">
        <v>0.2</v>
      </c>
      <c r="F80" s="10">
        <v>1</v>
      </c>
    </row>
    <row r="81" spans="1:6" ht="45" x14ac:dyDescent="0.25">
      <c r="A81" s="9" t="s">
        <v>75</v>
      </c>
      <c r="B81" s="10" t="s">
        <v>12</v>
      </c>
      <c r="C81" s="10">
        <v>10</v>
      </c>
      <c r="D81" s="10">
        <v>19.8</v>
      </c>
      <c r="E81" s="10">
        <v>9.8000000000000007</v>
      </c>
      <c r="F81" s="10">
        <v>1</v>
      </c>
    </row>
    <row r="82" spans="1:6" x14ac:dyDescent="0.25">
      <c r="A82" s="3" t="s">
        <v>19</v>
      </c>
      <c r="B82" s="4"/>
      <c r="C82" s="4"/>
      <c r="D82" s="4"/>
      <c r="E82" s="4"/>
      <c r="F82" s="4">
        <v>2</v>
      </c>
    </row>
  </sheetData>
  <mergeCells count="27">
    <mergeCell ref="A79:F79"/>
    <mergeCell ref="A75:F75"/>
    <mergeCell ref="A37:F37"/>
    <mergeCell ref="A46:F46"/>
    <mergeCell ref="A50:F50"/>
    <mergeCell ref="A55:F55"/>
    <mergeCell ref="A58:F58"/>
    <mergeCell ref="A61:F61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1:F1"/>
    <mergeCell ref="A2:F2"/>
    <mergeCell ref="A5:F5"/>
    <mergeCell ref="A10:F10"/>
    <mergeCell ref="A15:F15"/>
    <mergeCell ref="C3:F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0"/>
  <sheetViews>
    <sheetView topLeftCell="A94" workbookViewId="0">
      <selection activeCell="F101" sqref="F101"/>
    </sheetView>
  </sheetViews>
  <sheetFormatPr defaultColWidth="25.5703125" defaultRowHeight="15" x14ac:dyDescent="0.25"/>
  <cols>
    <col min="1" max="1" width="3.7109375" style="19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40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69" t="s">
        <v>125</v>
      </c>
      <c r="C1" s="69"/>
      <c r="D1" s="69"/>
      <c r="E1" s="69"/>
      <c r="F1" s="69"/>
      <c r="G1" s="69"/>
    </row>
    <row r="2" spans="1:8" x14ac:dyDescent="0.25">
      <c r="B2" s="70" t="s">
        <v>1</v>
      </c>
      <c r="C2" s="70"/>
      <c r="D2" s="70"/>
      <c r="E2" s="70"/>
      <c r="F2" s="70"/>
      <c r="G2" s="70"/>
    </row>
    <row r="3" spans="1:8" ht="15.75" customHeight="1" x14ac:dyDescent="0.25">
      <c r="B3" s="78" t="s">
        <v>2</v>
      </c>
      <c r="C3" s="78" t="s">
        <v>3</v>
      </c>
      <c r="D3" s="78" t="s">
        <v>4</v>
      </c>
      <c r="E3" s="78"/>
      <c r="F3" s="78"/>
      <c r="G3" s="78"/>
    </row>
    <row r="4" spans="1:8" ht="60" x14ac:dyDescent="0.25">
      <c r="B4" s="78"/>
      <c r="C4" s="78"/>
      <c r="D4" s="58" t="s">
        <v>5</v>
      </c>
      <c r="E4" s="58" t="s">
        <v>6</v>
      </c>
      <c r="F4" s="36" t="s">
        <v>126</v>
      </c>
      <c r="G4" s="58" t="s">
        <v>7</v>
      </c>
    </row>
    <row r="5" spans="1:8" ht="30" customHeight="1" x14ac:dyDescent="0.25">
      <c r="A5" s="19">
        <v>1</v>
      </c>
      <c r="B5" s="94" t="s">
        <v>122</v>
      </c>
      <c r="C5" s="102"/>
      <c r="D5" s="102"/>
      <c r="E5" s="102"/>
      <c r="F5" s="102"/>
      <c r="G5" s="103"/>
    </row>
    <row r="6" spans="1:8" ht="58.5" customHeight="1" x14ac:dyDescent="0.25">
      <c r="B6" s="2" t="s">
        <v>136</v>
      </c>
      <c r="C6" s="58" t="s">
        <v>47</v>
      </c>
      <c r="D6" s="58" t="s">
        <v>105</v>
      </c>
      <c r="E6" s="33">
        <v>555.62</v>
      </c>
      <c r="F6" s="29">
        <f>E6/'2016'!E6*100</f>
        <v>100</v>
      </c>
      <c r="G6" s="59">
        <v>1</v>
      </c>
      <c r="H6" s="17"/>
    </row>
    <row r="7" spans="1:8" ht="91.5" customHeight="1" x14ac:dyDescent="0.25">
      <c r="B7" s="2" t="s">
        <v>114</v>
      </c>
      <c r="C7" s="58" t="s">
        <v>12</v>
      </c>
      <c r="D7" s="58" t="s">
        <v>117</v>
      </c>
      <c r="E7" s="59">
        <v>41.8</v>
      </c>
      <c r="F7" s="29">
        <f>E7/'2016'!E7*100</f>
        <v>100</v>
      </c>
      <c r="G7" s="59">
        <v>1</v>
      </c>
      <c r="H7" s="17"/>
    </row>
    <row r="8" spans="1:8" ht="18.75" customHeight="1" x14ac:dyDescent="0.25">
      <c r="B8" s="3" t="s">
        <v>19</v>
      </c>
      <c r="C8" s="4"/>
      <c r="D8" s="4"/>
      <c r="E8" s="4"/>
      <c r="F8" s="37"/>
      <c r="G8" s="4">
        <f>G6+G7</f>
        <v>2</v>
      </c>
      <c r="H8" s="17"/>
    </row>
    <row r="9" spans="1:8" ht="17.25" customHeight="1" x14ac:dyDescent="0.25">
      <c r="A9" s="19">
        <v>2</v>
      </c>
      <c r="B9" s="94" t="s">
        <v>137</v>
      </c>
      <c r="C9" s="102"/>
      <c r="D9" s="102"/>
      <c r="E9" s="102"/>
      <c r="F9" s="102"/>
      <c r="G9" s="103"/>
      <c r="H9" s="17"/>
    </row>
    <row r="10" spans="1:8" ht="48.75" customHeight="1" x14ac:dyDescent="0.25">
      <c r="B10" s="2" t="s">
        <v>138</v>
      </c>
      <c r="C10" s="58" t="s">
        <v>12</v>
      </c>
      <c r="D10" s="58" t="s">
        <v>139</v>
      </c>
      <c r="E10" s="59">
        <v>28</v>
      </c>
      <c r="F10" s="29">
        <f>E10/'2016'!E10*100</f>
        <v>100</v>
      </c>
      <c r="G10" s="59">
        <v>1</v>
      </c>
      <c r="H10" s="17"/>
    </row>
    <row r="11" spans="1:8" ht="48.75" customHeight="1" x14ac:dyDescent="0.25">
      <c r="B11" s="2" t="s">
        <v>140</v>
      </c>
      <c r="C11" s="58" t="s">
        <v>12</v>
      </c>
      <c r="D11" s="58">
        <v>20.2</v>
      </c>
      <c r="E11" s="59">
        <v>22.8</v>
      </c>
      <c r="F11" s="29">
        <f>E11/'2016'!E11*100</f>
        <v>100</v>
      </c>
      <c r="G11" s="59">
        <v>1</v>
      </c>
      <c r="H11" s="17"/>
    </row>
    <row r="12" spans="1:8" ht="77.25" customHeight="1" x14ac:dyDescent="0.25">
      <c r="B12" s="2" t="s">
        <v>141</v>
      </c>
      <c r="C12" s="58" t="s">
        <v>12</v>
      </c>
      <c r="D12" s="58">
        <v>3.5</v>
      </c>
      <c r="E12" s="59">
        <v>1.9</v>
      </c>
      <c r="F12" s="29">
        <f>E12/'2016'!E12*100</f>
        <v>100</v>
      </c>
      <c r="G12" s="59">
        <v>1</v>
      </c>
      <c r="H12" s="17"/>
    </row>
    <row r="13" spans="1:8" ht="17.25" customHeight="1" x14ac:dyDescent="0.25">
      <c r="B13" s="3" t="s">
        <v>19</v>
      </c>
      <c r="C13" s="4"/>
      <c r="D13" s="4"/>
      <c r="E13" s="4"/>
      <c r="F13" s="37"/>
      <c r="G13" s="4">
        <f>G12+G11+G10</f>
        <v>3</v>
      </c>
      <c r="H13" s="17"/>
    </row>
    <row r="14" spans="1:8" ht="17.25" customHeight="1" x14ac:dyDescent="0.25">
      <c r="A14" s="19">
        <v>3</v>
      </c>
      <c r="B14" s="94" t="s">
        <v>32</v>
      </c>
      <c r="C14" s="102"/>
      <c r="D14" s="102"/>
      <c r="E14" s="102"/>
      <c r="F14" s="102"/>
      <c r="G14" s="103"/>
      <c r="H14" s="17"/>
    </row>
    <row r="15" spans="1:8" ht="47.25" customHeight="1" x14ac:dyDescent="0.25">
      <c r="B15" s="2" t="s">
        <v>225</v>
      </c>
      <c r="C15" s="63" t="s">
        <v>12</v>
      </c>
      <c r="D15" s="63">
        <v>5</v>
      </c>
      <c r="E15" s="59">
        <v>6</v>
      </c>
      <c r="F15" s="29">
        <f>E15/D15*100</f>
        <v>120</v>
      </c>
      <c r="G15" s="59">
        <v>0</v>
      </c>
      <c r="H15" s="17"/>
    </row>
    <row r="16" spans="1:8" ht="51.75" customHeight="1" x14ac:dyDescent="0.25">
      <c r="B16" s="2" t="s">
        <v>226</v>
      </c>
      <c r="C16" s="63" t="s">
        <v>12</v>
      </c>
      <c r="D16" s="63">
        <v>3</v>
      </c>
      <c r="E16" s="59"/>
      <c r="F16" s="29"/>
      <c r="G16" s="59">
        <v>0</v>
      </c>
      <c r="H16" s="17"/>
    </row>
    <row r="17" spans="1:8" ht="82.5" customHeight="1" x14ac:dyDescent="0.25">
      <c r="B17" s="2" t="s">
        <v>227</v>
      </c>
      <c r="C17" s="58" t="s">
        <v>12</v>
      </c>
      <c r="D17" s="58"/>
      <c r="E17" s="59"/>
      <c r="F17" s="29"/>
      <c r="G17" s="59">
        <v>0</v>
      </c>
      <c r="H17" s="17"/>
    </row>
    <row r="18" spans="1:8" ht="17.25" customHeight="1" x14ac:dyDescent="0.25">
      <c r="B18" s="3" t="s">
        <v>19</v>
      </c>
      <c r="C18" s="4"/>
      <c r="D18" s="4"/>
      <c r="E18" s="21"/>
      <c r="F18" s="38"/>
      <c r="G18" s="21">
        <f>G17+G16</f>
        <v>0</v>
      </c>
      <c r="H18" s="17"/>
    </row>
    <row r="19" spans="1:8" ht="18.75" customHeight="1" x14ac:dyDescent="0.25">
      <c r="A19" s="19">
        <v>4</v>
      </c>
      <c r="B19" s="94" t="s">
        <v>196</v>
      </c>
      <c r="C19" s="102"/>
      <c r="D19" s="102"/>
      <c r="E19" s="102"/>
      <c r="F19" s="102"/>
      <c r="G19" s="103"/>
      <c r="H19" s="17"/>
    </row>
    <row r="20" spans="1:8" ht="49.5" customHeight="1" x14ac:dyDescent="0.25">
      <c r="B20" s="9" t="s">
        <v>232</v>
      </c>
      <c r="C20" s="63" t="s">
        <v>12</v>
      </c>
      <c r="D20" s="63">
        <v>15</v>
      </c>
      <c r="E20" s="59">
        <v>6</v>
      </c>
      <c r="F20" s="29">
        <f>E20/'2016'!E20*100</f>
        <v>100</v>
      </c>
      <c r="G20" s="59">
        <v>0</v>
      </c>
      <c r="H20" s="17"/>
    </row>
    <row r="21" spans="1:8" ht="49.5" customHeight="1" x14ac:dyDescent="0.25">
      <c r="B21" s="9" t="s">
        <v>233</v>
      </c>
      <c r="C21" s="63" t="s">
        <v>12</v>
      </c>
      <c r="D21" s="63">
        <v>15</v>
      </c>
      <c r="E21" s="59">
        <v>5</v>
      </c>
      <c r="F21" s="29">
        <v>100</v>
      </c>
      <c r="G21" s="59">
        <v>0</v>
      </c>
      <c r="H21" s="17"/>
    </row>
    <row r="22" spans="1:8" ht="17.25" customHeight="1" x14ac:dyDescent="0.25">
      <c r="B22" s="3" t="s">
        <v>19</v>
      </c>
      <c r="C22" s="4"/>
      <c r="D22" s="4"/>
      <c r="E22" s="21"/>
      <c r="F22" s="38"/>
      <c r="G22" s="21">
        <f>G20+G19</f>
        <v>0</v>
      </c>
      <c r="H22" s="17"/>
    </row>
    <row r="23" spans="1:8" ht="17.25" customHeight="1" x14ac:dyDescent="0.25">
      <c r="A23" s="19">
        <v>5</v>
      </c>
      <c r="B23" s="94" t="s">
        <v>194</v>
      </c>
      <c r="C23" s="102"/>
      <c r="D23" s="102"/>
      <c r="E23" s="102"/>
      <c r="F23" s="102"/>
      <c r="G23" s="103"/>
      <c r="H23" s="17"/>
    </row>
    <row r="24" spans="1:8" ht="42.75" customHeight="1" x14ac:dyDescent="0.25">
      <c r="B24" s="9" t="s">
        <v>229</v>
      </c>
      <c r="C24" s="63" t="s">
        <v>12</v>
      </c>
      <c r="D24" s="59">
        <v>3</v>
      </c>
      <c r="E24" s="59">
        <v>1.5</v>
      </c>
      <c r="F24" s="29">
        <v>100</v>
      </c>
      <c r="G24" s="59">
        <v>0</v>
      </c>
      <c r="H24" s="17"/>
    </row>
    <row r="25" spans="1:8" ht="42.75" customHeight="1" x14ac:dyDescent="0.25">
      <c r="B25" s="9" t="s">
        <v>230</v>
      </c>
      <c r="C25" s="63" t="s">
        <v>49</v>
      </c>
      <c r="D25" s="59">
        <v>3</v>
      </c>
      <c r="E25" s="59">
        <v>1</v>
      </c>
      <c r="F25" s="29">
        <v>100</v>
      </c>
      <c r="G25" s="59">
        <v>0</v>
      </c>
      <c r="H25" s="17"/>
    </row>
    <row r="26" spans="1:8" ht="42.75" customHeight="1" x14ac:dyDescent="0.25">
      <c r="B26" s="9" t="s">
        <v>231</v>
      </c>
      <c r="C26" s="63" t="s">
        <v>133</v>
      </c>
      <c r="D26" s="59">
        <v>5</v>
      </c>
      <c r="E26" s="59">
        <v>2</v>
      </c>
      <c r="F26" s="29"/>
      <c r="G26" s="59"/>
      <c r="H26" s="17"/>
    </row>
    <row r="27" spans="1:8" ht="18" customHeight="1" x14ac:dyDescent="0.25">
      <c r="B27" s="3" t="s">
        <v>19</v>
      </c>
      <c r="C27" s="4"/>
      <c r="D27" s="4"/>
      <c r="E27" s="21"/>
      <c r="F27" s="38"/>
      <c r="G27" s="21">
        <v>0</v>
      </c>
      <c r="H27" s="17"/>
    </row>
    <row r="28" spans="1:8" ht="17.25" customHeight="1" x14ac:dyDescent="0.25">
      <c r="A28" s="19">
        <v>6</v>
      </c>
      <c r="B28" s="94" t="s">
        <v>34</v>
      </c>
      <c r="C28" s="102"/>
      <c r="D28" s="102"/>
      <c r="E28" s="102"/>
      <c r="F28" s="102"/>
      <c r="G28" s="103"/>
      <c r="H28" s="17"/>
    </row>
    <row r="29" spans="1:8" ht="47.25" customHeight="1" x14ac:dyDescent="0.25">
      <c r="B29" s="2" t="s">
        <v>228</v>
      </c>
      <c r="C29" s="63" t="s">
        <v>12</v>
      </c>
      <c r="D29" s="63">
        <v>15</v>
      </c>
      <c r="E29" s="59">
        <v>15</v>
      </c>
      <c r="F29" s="29">
        <v>100</v>
      </c>
      <c r="G29" s="59">
        <v>0</v>
      </c>
      <c r="H29" s="17"/>
    </row>
    <row r="30" spans="1:8" ht="31.5" customHeight="1" x14ac:dyDescent="0.25">
      <c r="B30" s="2" t="s">
        <v>44</v>
      </c>
      <c r="C30" s="63" t="s">
        <v>12</v>
      </c>
      <c r="D30" s="63">
        <v>1</v>
      </c>
      <c r="E30" s="59">
        <v>10</v>
      </c>
      <c r="F30" s="29">
        <v>100</v>
      </c>
      <c r="G30" s="59">
        <v>0</v>
      </c>
      <c r="H30" s="17"/>
    </row>
    <row r="31" spans="1:8" ht="21" customHeight="1" x14ac:dyDescent="0.25">
      <c r="B31" s="3" t="s">
        <v>19</v>
      </c>
      <c r="C31" s="4"/>
      <c r="D31" s="4"/>
      <c r="E31" s="21"/>
      <c r="F31" s="38"/>
      <c r="G31" s="21">
        <v>0</v>
      </c>
      <c r="H31" s="17"/>
    </row>
    <row r="32" spans="1:8" s="6" customFormat="1" ht="17.25" customHeight="1" x14ac:dyDescent="0.25">
      <c r="A32" s="19">
        <v>7</v>
      </c>
      <c r="B32" s="94" t="s">
        <v>198</v>
      </c>
      <c r="C32" s="102"/>
      <c r="D32" s="102"/>
      <c r="E32" s="102"/>
      <c r="F32" s="102"/>
      <c r="G32" s="103"/>
      <c r="H32" s="5"/>
    </row>
    <row r="33" spans="1:8" s="6" customFormat="1" ht="119.25" customHeight="1" x14ac:dyDescent="0.25">
      <c r="A33" s="19"/>
      <c r="B33" s="2" t="s">
        <v>234</v>
      </c>
      <c r="C33" s="64" t="s">
        <v>128</v>
      </c>
      <c r="D33" s="64">
        <v>80</v>
      </c>
      <c r="E33" s="59">
        <v>55</v>
      </c>
      <c r="F33" s="29"/>
      <c r="G33" s="59">
        <v>0</v>
      </c>
      <c r="H33" s="5"/>
    </row>
    <row r="34" spans="1:8" s="6" customFormat="1" ht="122.25" customHeight="1" x14ac:dyDescent="0.25">
      <c r="A34" s="19"/>
      <c r="B34" s="7" t="s">
        <v>235</v>
      </c>
      <c r="C34" s="64" t="s">
        <v>133</v>
      </c>
      <c r="D34" s="64">
        <v>100</v>
      </c>
      <c r="E34" s="59">
        <v>85</v>
      </c>
      <c r="F34" s="29"/>
      <c r="G34" s="59">
        <v>1</v>
      </c>
      <c r="H34" s="5"/>
    </row>
    <row r="35" spans="1:8" s="6" customFormat="1" ht="93.75" customHeight="1" x14ac:dyDescent="0.25">
      <c r="A35" s="19"/>
      <c r="B35" s="7" t="s">
        <v>236</v>
      </c>
      <c r="C35" s="64" t="s">
        <v>210</v>
      </c>
      <c r="D35" s="64">
        <v>80</v>
      </c>
      <c r="E35" s="59">
        <v>90</v>
      </c>
      <c r="F35" s="29"/>
      <c r="G35" s="59"/>
      <c r="H35" s="5"/>
    </row>
    <row r="36" spans="1:8" s="6" customFormat="1" ht="32.25" customHeight="1" x14ac:dyDescent="0.25">
      <c r="A36" s="19"/>
      <c r="B36" s="2" t="s">
        <v>192</v>
      </c>
      <c r="C36" s="58" t="s">
        <v>12</v>
      </c>
      <c r="D36" s="58">
        <v>50</v>
      </c>
      <c r="E36" s="59">
        <v>50</v>
      </c>
      <c r="F36" s="29"/>
      <c r="G36" s="59">
        <v>0</v>
      </c>
      <c r="H36" s="5"/>
    </row>
    <row r="37" spans="1:8" s="6" customFormat="1" ht="27" customHeight="1" x14ac:dyDescent="0.25">
      <c r="A37" s="19"/>
      <c r="B37" s="7" t="s">
        <v>193</v>
      </c>
      <c r="C37" s="58" t="s">
        <v>49</v>
      </c>
      <c r="D37" s="58">
        <v>280</v>
      </c>
      <c r="E37" s="59">
        <v>193</v>
      </c>
      <c r="F37" s="29"/>
      <c r="G37" s="59">
        <v>1</v>
      </c>
      <c r="H37" s="5"/>
    </row>
    <row r="38" spans="1:8" s="6" customFormat="1" ht="17.25" customHeight="1" x14ac:dyDescent="0.25">
      <c r="A38" s="19"/>
      <c r="B38" s="3" t="s">
        <v>19</v>
      </c>
      <c r="C38" s="4"/>
      <c r="D38" s="4"/>
      <c r="E38" s="21"/>
      <c r="F38" s="38"/>
      <c r="G38" s="21">
        <f>G36+G37</f>
        <v>1</v>
      </c>
      <c r="H38" s="5"/>
    </row>
    <row r="39" spans="1:8" s="6" customFormat="1" ht="17.25" customHeight="1" x14ac:dyDescent="0.25">
      <c r="A39" s="19">
        <v>8</v>
      </c>
      <c r="B39" s="94" t="s">
        <v>143</v>
      </c>
      <c r="C39" s="102"/>
      <c r="D39" s="102"/>
      <c r="E39" s="102"/>
      <c r="F39" s="102"/>
      <c r="G39" s="103"/>
      <c r="H39" s="5"/>
    </row>
    <row r="40" spans="1:8" s="6" customFormat="1" ht="17.25" customHeight="1" x14ac:dyDescent="0.25">
      <c r="A40" s="19"/>
      <c r="B40" s="89" t="s">
        <v>160</v>
      </c>
      <c r="C40" s="90"/>
      <c r="D40" s="90"/>
      <c r="E40" s="90"/>
      <c r="F40" s="90"/>
      <c r="G40" s="91"/>
      <c r="H40" s="5"/>
    </row>
    <row r="41" spans="1:8" s="6" customFormat="1" ht="73.5" customHeight="1" x14ac:dyDescent="0.25">
      <c r="A41" s="19"/>
      <c r="B41" s="2" t="s">
        <v>144</v>
      </c>
      <c r="C41" s="58" t="s">
        <v>12</v>
      </c>
      <c r="D41" s="58">
        <v>50</v>
      </c>
      <c r="E41" s="59">
        <v>55.2</v>
      </c>
      <c r="F41" s="29" t="e">
        <f>E41/'2016'!E40*100</f>
        <v>#DIV/0!</v>
      </c>
      <c r="G41" s="59">
        <v>1</v>
      </c>
      <c r="H41" s="5"/>
    </row>
    <row r="42" spans="1:8" s="6" customFormat="1" ht="78.75" customHeight="1" x14ac:dyDescent="0.25">
      <c r="A42" s="19"/>
      <c r="B42" s="2" t="s">
        <v>145</v>
      </c>
      <c r="C42" s="58" t="s">
        <v>12</v>
      </c>
      <c r="D42" s="58">
        <v>100</v>
      </c>
      <c r="E42" s="59">
        <v>100</v>
      </c>
      <c r="F42" s="29">
        <f>E42/'2016'!E41*100</f>
        <v>181.15942028985506</v>
      </c>
      <c r="G42" s="59">
        <v>1</v>
      </c>
      <c r="H42" s="5"/>
    </row>
    <row r="43" spans="1:8" s="6" customFormat="1" ht="45.75" customHeight="1" x14ac:dyDescent="0.25">
      <c r="A43" s="19"/>
      <c r="B43" s="2" t="s">
        <v>146</v>
      </c>
      <c r="C43" s="58" t="s">
        <v>49</v>
      </c>
      <c r="D43" s="58">
        <v>15</v>
      </c>
      <c r="E43" s="59">
        <v>16</v>
      </c>
      <c r="F43" s="29">
        <f>E43/'2016'!E42*100</f>
        <v>16</v>
      </c>
      <c r="G43" s="59">
        <v>1</v>
      </c>
      <c r="H43" s="5"/>
    </row>
    <row r="44" spans="1:8" s="6" customFormat="1" ht="62.25" customHeight="1" x14ac:dyDescent="0.25">
      <c r="A44" s="19"/>
      <c r="B44" s="2" t="s">
        <v>147</v>
      </c>
      <c r="C44" s="58" t="s">
        <v>12</v>
      </c>
      <c r="D44" s="58">
        <v>15</v>
      </c>
      <c r="E44" s="59">
        <v>20</v>
      </c>
      <c r="F44" s="29">
        <f>E44/'2016'!E43*100</f>
        <v>125</v>
      </c>
      <c r="G44" s="59">
        <v>1</v>
      </c>
      <c r="H44" s="5"/>
    </row>
    <row r="45" spans="1:8" s="6" customFormat="1" ht="92.25" customHeight="1" x14ac:dyDescent="0.25">
      <c r="A45" s="19"/>
      <c r="B45" s="43" t="s">
        <v>148</v>
      </c>
      <c r="C45" s="60" t="s">
        <v>12</v>
      </c>
      <c r="D45" s="60" t="s">
        <v>149</v>
      </c>
      <c r="E45" s="44">
        <v>100</v>
      </c>
      <c r="F45" s="29">
        <f>E45/'2016'!E44*100</f>
        <v>500</v>
      </c>
      <c r="G45" s="44">
        <v>1</v>
      </c>
      <c r="H45" s="5"/>
    </row>
    <row r="46" spans="1:8" s="6" customFormat="1" ht="92.25" customHeight="1" x14ac:dyDescent="0.25">
      <c r="A46" s="9"/>
      <c r="B46" s="2" t="s">
        <v>150</v>
      </c>
      <c r="C46" s="58" t="s">
        <v>12</v>
      </c>
      <c r="D46" s="58"/>
      <c r="E46" s="59">
        <v>17.2</v>
      </c>
      <c r="F46" s="29">
        <f>E46/'2016'!E45*100</f>
        <v>17.2</v>
      </c>
      <c r="G46" s="59">
        <v>1</v>
      </c>
      <c r="H46" s="5"/>
    </row>
    <row r="47" spans="1:8" s="6" customFormat="1" ht="20.25" customHeight="1" x14ac:dyDescent="0.25">
      <c r="A47" s="19"/>
      <c r="B47" s="99" t="s">
        <v>159</v>
      </c>
      <c r="C47" s="100"/>
      <c r="D47" s="100"/>
      <c r="E47" s="100"/>
      <c r="F47" s="100"/>
      <c r="G47" s="101"/>
      <c r="H47" s="5"/>
    </row>
    <row r="48" spans="1:8" s="6" customFormat="1" ht="63" customHeight="1" x14ac:dyDescent="0.25">
      <c r="A48" s="19"/>
      <c r="B48" s="45" t="s">
        <v>151</v>
      </c>
      <c r="C48" s="46" t="s">
        <v>12</v>
      </c>
      <c r="D48" s="46"/>
      <c r="E48" s="46">
        <v>8.8000000000000007</v>
      </c>
      <c r="F48" s="29" t="e">
        <f>E48/'2016'!E47*100</f>
        <v>#DIV/0!</v>
      </c>
      <c r="G48" s="46">
        <v>-1</v>
      </c>
      <c r="H48" s="5"/>
    </row>
    <row r="49" spans="1:8" s="6" customFormat="1" ht="93.75" customHeight="1" x14ac:dyDescent="0.25">
      <c r="A49" s="19"/>
      <c r="B49" s="2" t="s">
        <v>148</v>
      </c>
      <c r="C49" s="46" t="s">
        <v>12</v>
      </c>
      <c r="D49" s="60" t="s">
        <v>149</v>
      </c>
      <c r="E49" s="59">
        <v>100</v>
      </c>
      <c r="F49" s="29"/>
      <c r="G49" s="59">
        <v>1</v>
      </c>
      <c r="H49" s="5"/>
    </row>
    <row r="50" spans="1:8" s="6" customFormat="1" ht="46.5" customHeight="1" x14ac:dyDescent="0.25">
      <c r="A50" s="19"/>
      <c r="B50" s="2" t="s">
        <v>152</v>
      </c>
      <c r="C50" s="46" t="s">
        <v>12</v>
      </c>
      <c r="D50" s="60" t="s">
        <v>149</v>
      </c>
      <c r="E50" s="59">
        <v>93.2</v>
      </c>
      <c r="F50" s="29">
        <f>E50/'2016'!E49*100</f>
        <v>93.2</v>
      </c>
      <c r="G50" s="59">
        <v>1</v>
      </c>
      <c r="H50" s="5"/>
    </row>
    <row r="51" spans="1:8" s="6" customFormat="1" ht="35.25" customHeight="1" x14ac:dyDescent="0.25">
      <c r="A51" s="19"/>
      <c r="B51" s="2" t="s">
        <v>153</v>
      </c>
      <c r="C51" s="58" t="s">
        <v>49</v>
      </c>
      <c r="D51" s="58" t="s">
        <v>154</v>
      </c>
      <c r="E51" s="59">
        <v>16</v>
      </c>
      <c r="F51" s="29">
        <f>E51/'2016'!E50*100</f>
        <v>17.167381974248926</v>
      </c>
      <c r="G51" s="59">
        <v>1</v>
      </c>
      <c r="H51" s="5"/>
    </row>
    <row r="52" spans="1:8" s="6" customFormat="1" ht="93.75" customHeight="1" x14ac:dyDescent="0.25">
      <c r="A52" s="19"/>
      <c r="B52" s="2" t="s">
        <v>155</v>
      </c>
      <c r="C52" s="58" t="s">
        <v>12</v>
      </c>
      <c r="D52" s="58"/>
      <c r="E52" s="59">
        <v>0</v>
      </c>
      <c r="F52" s="29">
        <v>100</v>
      </c>
      <c r="G52" s="59">
        <v>0</v>
      </c>
      <c r="H52" s="5"/>
    </row>
    <row r="53" spans="1:8" s="6" customFormat="1" ht="61.5" customHeight="1" x14ac:dyDescent="0.25">
      <c r="A53" s="19"/>
      <c r="B53" s="2" t="s">
        <v>156</v>
      </c>
      <c r="C53" s="58" t="s">
        <v>12</v>
      </c>
      <c r="D53" s="58">
        <v>100</v>
      </c>
      <c r="E53" s="59">
        <v>114.5</v>
      </c>
      <c r="F53" s="29" t="e">
        <f>E53/'2016'!E52*100</f>
        <v>#DIV/0!</v>
      </c>
      <c r="G53" s="59">
        <v>-1</v>
      </c>
      <c r="H53" s="5"/>
    </row>
    <row r="54" spans="1:8" s="6" customFormat="1" ht="105.75" customHeight="1" x14ac:dyDescent="0.25">
      <c r="A54" s="19"/>
      <c r="B54" s="2" t="s">
        <v>157</v>
      </c>
      <c r="C54" s="58" t="s">
        <v>12</v>
      </c>
      <c r="D54" s="60" t="s">
        <v>158</v>
      </c>
      <c r="E54" s="59">
        <v>6.7</v>
      </c>
      <c r="F54" s="29">
        <f>E54/'2016'!E53*100</f>
        <v>5.8515283842794759</v>
      </c>
      <c r="G54" s="59">
        <v>1</v>
      </c>
      <c r="H54" s="5"/>
    </row>
    <row r="55" spans="1:8" s="6" customFormat="1" ht="20.25" customHeight="1" x14ac:dyDescent="0.25">
      <c r="A55" s="19"/>
      <c r="B55" s="89" t="s">
        <v>161</v>
      </c>
      <c r="C55" s="90"/>
      <c r="D55" s="90"/>
      <c r="E55" s="90"/>
      <c r="F55" s="90"/>
      <c r="G55" s="91"/>
      <c r="H55" s="5"/>
    </row>
    <row r="56" spans="1:8" s="6" customFormat="1" ht="76.5" customHeight="1" x14ac:dyDescent="0.25">
      <c r="A56" s="19"/>
      <c r="B56" s="2" t="s">
        <v>162</v>
      </c>
      <c r="C56" s="58" t="s">
        <v>12</v>
      </c>
      <c r="D56" s="60" t="s">
        <v>163</v>
      </c>
      <c r="E56" s="59">
        <v>48.2</v>
      </c>
      <c r="F56" s="29" t="e">
        <f>E56/'2016'!E55*100</f>
        <v>#DIV/0!</v>
      </c>
      <c r="G56" s="59">
        <v>1</v>
      </c>
      <c r="H56" s="5"/>
    </row>
    <row r="57" spans="1:8" s="6" customFormat="1" ht="77.25" customHeight="1" x14ac:dyDescent="0.25">
      <c r="A57" s="19"/>
      <c r="B57" s="2" t="s">
        <v>164</v>
      </c>
      <c r="C57" s="58" t="s">
        <v>12</v>
      </c>
      <c r="D57" s="60" t="s">
        <v>149</v>
      </c>
      <c r="E57" s="59">
        <v>78.3</v>
      </c>
      <c r="F57" s="29">
        <f>E57/'2016'!E56*100</f>
        <v>162.44813278008297</v>
      </c>
      <c r="G57" s="59">
        <v>-1</v>
      </c>
      <c r="H57" s="5"/>
    </row>
    <row r="58" spans="1:8" s="6" customFormat="1" ht="88.5" customHeight="1" x14ac:dyDescent="0.25">
      <c r="A58" s="19"/>
      <c r="B58" s="2" t="s">
        <v>165</v>
      </c>
      <c r="C58" s="58" t="s">
        <v>12</v>
      </c>
      <c r="D58" s="60">
        <v>20</v>
      </c>
      <c r="E58" s="59">
        <v>27.1</v>
      </c>
      <c r="F58" s="29">
        <f>E58/'2016'!E57*100</f>
        <v>34.610472541507029</v>
      </c>
      <c r="G58" s="59">
        <v>1</v>
      </c>
      <c r="H58" s="5"/>
    </row>
    <row r="59" spans="1:8" s="6" customFormat="1" ht="88.5" customHeight="1" x14ac:dyDescent="0.25">
      <c r="A59" s="19"/>
      <c r="B59" s="2" t="s">
        <v>166</v>
      </c>
      <c r="C59" s="58" t="s">
        <v>12</v>
      </c>
      <c r="D59" s="58">
        <v>7</v>
      </c>
      <c r="E59" s="59">
        <v>7</v>
      </c>
      <c r="F59" s="29">
        <f>E59/'2016'!E58*100</f>
        <v>25.830258302583026</v>
      </c>
      <c r="G59" s="59">
        <v>0</v>
      </c>
      <c r="H59" s="5"/>
    </row>
    <row r="60" spans="1:8" s="6" customFormat="1" ht="61.5" customHeight="1" x14ac:dyDescent="0.25">
      <c r="A60" s="19"/>
      <c r="B60" s="2" t="s">
        <v>167</v>
      </c>
      <c r="C60" s="58" t="s">
        <v>12</v>
      </c>
      <c r="D60" s="58">
        <v>1</v>
      </c>
      <c r="E60" s="59">
        <v>1.3</v>
      </c>
      <c r="F60" s="29">
        <f>E60/'2016'!E59*100</f>
        <v>18.571428571428573</v>
      </c>
      <c r="G60" s="59">
        <v>1</v>
      </c>
      <c r="H60" s="5"/>
    </row>
    <row r="61" spans="1:8" s="6" customFormat="1" ht="15" customHeight="1" x14ac:dyDescent="0.25">
      <c r="A61" s="19"/>
      <c r="B61" s="83" t="s">
        <v>168</v>
      </c>
      <c r="C61" s="84"/>
      <c r="D61" s="84"/>
      <c r="E61" s="84"/>
      <c r="F61" s="84"/>
      <c r="G61" s="85"/>
      <c r="H61" s="5"/>
    </row>
    <row r="62" spans="1:8" s="6" customFormat="1" ht="45.75" customHeight="1" x14ac:dyDescent="0.25">
      <c r="A62" s="19"/>
      <c r="B62" s="2" t="s">
        <v>169</v>
      </c>
      <c r="C62" s="58" t="s">
        <v>170</v>
      </c>
      <c r="D62" s="58">
        <v>5</v>
      </c>
      <c r="E62" s="59">
        <v>8</v>
      </c>
      <c r="F62" s="29" t="e">
        <f>E62/'2016'!E61*100</f>
        <v>#DIV/0!</v>
      </c>
      <c r="G62" s="59">
        <v>1</v>
      </c>
      <c r="H62" s="5"/>
    </row>
    <row r="63" spans="1:8" s="6" customFormat="1" ht="30.75" customHeight="1" x14ac:dyDescent="0.25">
      <c r="A63" s="19"/>
      <c r="B63" s="2" t="s">
        <v>171</v>
      </c>
      <c r="C63" s="58" t="s">
        <v>98</v>
      </c>
      <c r="D63" s="58">
        <v>0</v>
      </c>
      <c r="E63" s="59">
        <v>0</v>
      </c>
      <c r="F63" s="29">
        <v>100</v>
      </c>
      <c r="G63" s="59">
        <v>0</v>
      </c>
      <c r="H63" s="5"/>
    </row>
    <row r="64" spans="1:8" s="6" customFormat="1" ht="28.5" customHeight="1" x14ac:dyDescent="0.25">
      <c r="A64" s="19"/>
      <c r="B64" s="104" t="s">
        <v>172</v>
      </c>
      <c r="C64" s="105"/>
      <c r="D64" s="105"/>
      <c r="E64" s="105"/>
      <c r="F64" s="105"/>
      <c r="G64" s="105"/>
      <c r="H64" s="5"/>
    </row>
    <row r="65" spans="1:8" s="6" customFormat="1" ht="47.25" customHeight="1" x14ac:dyDescent="0.25">
      <c r="A65" s="19"/>
      <c r="B65" s="48" t="s">
        <v>173</v>
      </c>
      <c r="C65" s="49" t="s">
        <v>12</v>
      </c>
      <c r="D65" s="49">
        <v>20</v>
      </c>
      <c r="E65" s="50">
        <v>51.7</v>
      </c>
      <c r="F65" s="29">
        <f>E65/'2016'!E65*100</f>
        <v>100</v>
      </c>
      <c r="G65" s="50">
        <v>1</v>
      </c>
      <c r="H65" s="5"/>
    </row>
    <row r="66" spans="1:8" s="6" customFormat="1" ht="19.5" customHeight="1" x14ac:dyDescent="0.25">
      <c r="A66" s="19"/>
      <c r="B66" s="48" t="s">
        <v>174</v>
      </c>
      <c r="C66" s="49" t="s">
        <v>12</v>
      </c>
      <c r="D66" s="49">
        <v>50</v>
      </c>
      <c r="E66" s="50">
        <v>60</v>
      </c>
      <c r="F66" s="29">
        <f>E66/'2016'!E66*100</f>
        <v>100</v>
      </c>
      <c r="G66" s="50">
        <v>1</v>
      </c>
      <c r="H66" s="5"/>
    </row>
    <row r="67" spans="1:8" s="6" customFormat="1" ht="28.5" customHeight="1" x14ac:dyDescent="0.25">
      <c r="A67" s="19"/>
      <c r="B67" s="48" t="s">
        <v>175</v>
      </c>
      <c r="C67" s="49" t="s">
        <v>12</v>
      </c>
      <c r="D67" s="49">
        <v>100</v>
      </c>
      <c r="E67" s="50">
        <v>100</v>
      </c>
      <c r="F67" s="29">
        <f>E67/'2016'!E67*100</f>
        <v>100</v>
      </c>
      <c r="G67" s="50">
        <v>0</v>
      </c>
      <c r="H67" s="5"/>
    </row>
    <row r="68" spans="1:8" s="6" customFormat="1" ht="28.5" customHeight="1" x14ac:dyDescent="0.25">
      <c r="A68" s="19"/>
      <c r="B68" s="48" t="s">
        <v>176</v>
      </c>
      <c r="C68" s="49" t="s">
        <v>12</v>
      </c>
      <c r="D68" s="49">
        <v>5</v>
      </c>
      <c r="E68" s="50">
        <v>0</v>
      </c>
      <c r="F68" s="29">
        <v>100</v>
      </c>
      <c r="G68" s="50">
        <v>0</v>
      </c>
      <c r="H68" s="5"/>
    </row>
    <row r="69" spans="1:8" s="6" customFormat="1" ht="16.5" customHeight="1" x14ac:dyDescent="0.25">
      <c r="A69" s="19"/>
      <c r="B69" s="48" t="s">
        <v>177</v>
      </c>
      <c r="C69" s="49" t="s">
        <v>12</v>
      </c>
      <c r="D69" s="49">
        <v>100</v>
      </c>
      <c r="E69" s="50">
        <v>100</v>
      </c>
      <c r="F69" s="29">
        <f>E69/'2016'!E69*100</f>
        <v>100</v>
      </c>
      <c r="G69" s="50">
        <v>0</v>
      </c>
      <c r="H69" s="5"/>
    </row>
    <row r="70" spans="1:8" s="6" customFormat="1" ht="48" customHeight="1" x14ac:dyDescent="0.25">
      <c r="A70" s="19"/>
      <c r="B70" s="48" t="s">
        <v>178</v>
      </c>
      <c r="C70" s="49" t="s">
        <v>12</v>
      </c>
      <c r="D70" s="49">
        <v>50</v>
      </c>
      <c r="E70" s="50">
        <v>60</v>
      </c>
      <c r="F70" s="29">
        <f>E70/'2016'!E70*100</f>
        <v>100</v>
      </c>
      <c r="G70" s="50">
        <v>0</v>
      </c>
      <c r="H70" s="5"/>
    </row>
    <row r="71" spans="1:8" s="6" customFormat="1" ht="32.25" customHeight="1" x14ac:dyDescent="0.25">
      <c r="A71" s="19"/>
      <c r="B71" s="48" t="s">
        <v>179</v>
      </c>
      <c r="C71" s="49" t="s">
        <v>12</v>
      </c>
      <c r="D71" s="49">
        <v>10</v>
      </c>
      <c r="E71" s="50">
        <v>13.3</v>
      </c>
      <c r="F71" s="29">
        <f>E71/'2016'!E71*100</f>
        <v>100</v>
      </c>
      <c r="G71" s="50">
        <v>0</v>
      </c>
      <c r="H71" s="5"/>
    </row>
    <row r="72" spans="1:8" s="6" customFormat="1" ht="47.25" customHeight="1" x14ac:dyDescent="0.25">
      <c r="A72" s="19"/>
      <c r="B72" s="48" t="s">
        <v>180</v>
      </c>
      <c r="C72" s="49" t="s">
        <v>12</v>
      </c>
      <c r="D72" s="49">
        <v>80</v>
      </c>
      <c r="E72" s="50">
        <v>87.9</v>
      </c>
      <c r="F72" s="29">
        <f>E72/'2016'!E72*100</f>
        <v>100</v>
      </c>
      <c r="G72" s="50">
        <v>1</v>
      </c>
      <c r="H72" s="5"/>
    </row>
    <row r="73" spans="1:8" s="6" customFormat="1" ht="29.25" customHeight="1" x14ac:dyDescent="0.25">
      <c r="A73" s="19"/>
      <c r="B73" s="48" t="s">
        <v>181</v>
      </c>
      <c r="C73" s="49" t="s">
        <v>12</v>
      </c>
      <c r="D73" s="49">
        <v>10</v>
      </c>
      <c r="E73" s="50">
        <v>0</v>
      </c>
      <c r="F73" s="29">
        <v>100</v>
      </c>
      <c r="G73" s="50">
        <v>0</v>
      </c>
      <c r="H73" s="5"/>
    </row>
    <row r="74" spans="1:8" s="6" customFormat="1" ht="31.5" customHeight="1" x14ac:dyDescent="0.25">
      <c r="A74" s="19"/>
      <c r="B74" s="106" t="s">
        <v>182</v>
      </c>
      <c r="C74" s="107"/>
      <c r="D74" s="107"/>
      <c r="E74" s="107"/>
      <c r="F74" s="107"/>
      <c r="G74" s="108"/>
      <c r="H74" s="5"/>
    </row>
    <row r="75" spans="1:8" s="6" customFormat="1" ht="45.75" customHeight="1" x14ac:dyDescent="0.25">
      <c r="A75" s="19"/>
      <c r="B75" s="48" t="s">
        <v>183</v>
      </c>
      <c r="C75" s="61" t="s">
        <v>12</v>
      </c>
      <c r="D75" s="61" t="s">
        <v>184</v>
      </c>
      <c r="E75" s="61">
        <v>69</v>
      </c>
      <c r="F75" s="29">
        <f>E75/'2016'!E75*100</f>
        <v>100</v>
      </c>
      <c r="G75" s="61">
        <v>1</v>
      </c>
      <c r="H75" s="5"/>
    </row>
    <row r="76" spans="1:8" s="6" customFormat="1" ht="63.75" customHeight="1" x14ac:dyDescent="0.25">
      <c r="A76" s="19"/>
      <c r="B76" s="48" t="s">
        <v>185</v>
      </c>
      <c r="C76" s="61" t="s">
        <v>12</v>
      </c>
      <c r="D76" s="61" t="s">
        <v>186</v>
      </c>
      <c r="E76" s="61">
        <v>0</v>
      </c>
      <c r="F76" s="29">
        <v>100</v>
      </c>
      <c r="G76" s="61">
        <v>0</v>
      </c>
      <c r="H76" s="5"/>
    </row>
    <row r="77" spans="1:8" s="6" customFormat="1" ht="63.75" customHeight="1" x14ac:dyDescent="0.25">
      <c r="A77" s="19"/>
      <c r="B77" s="48" t="s">
        <v>187</v>
      </c>
      <c r="C77" s="53" t="s">
        <v>12</v>
      </c>
      <c r="D77" s="61" t="s">
        <v>188</v>
      </c>
      <c r="E77" s="53">
        <v>87</v>
      </c>
      <c r="F77" s="29">
        <f>E77/'2016'!E77*100</f>
        <v>100</v>
      </c>
      <c r="G77" s="53">
        <v>0</v>
      </c>
      <c r="H77" s="5"/>
    </row>
    <row r="78" spans="1:8" s="6" customFormat="1" ht="45.75" customHeight="1" x14ac:dyDescent="0.25">
      <c r="A78" s="19"/>
      <c r="B78" s="48" t="s">
        <v>189</v>
      </c>
      <c r="C78" s="53" t="s">
        <v>12</v>
      </c>
      <c r="D78" s="53" t="s">
        <v>149</v>
      </c>
      <c r="E78" s="53">
        <v>100</v>
      </c>
      <c r="F78" s="29">
        <f>E78/'2016'!E78*100</f>
        <v>100</v>
      </c>
      <c r="G78" s="53">
        <v>0</v>
      </c>
      <c r="H78" s="5"/>
    </row>
    <row r="79" spans="1:8" s="6" customFormat="1" ht="46.5" customHeight="1" x14ac:dyDescent="0.25">
      <c r="A79" s="19"/>
      <c r="B79" s="2" t="s">
        <v>190</v>
      </c>
      <c r="C79" s="51" t="s">
        <v>49</v>
      </c>
      <c r="D79" s="53" t="s">
        <v>191</v>
      </c>
      <c r="E79" s="52">
        <v>2677</v>
      </c>
      <c r="F79" s="29">
        <f>E79/'2016'!E79*100</f>
        <v>100</v>
      </c>
      <c r="G79" s="52">
        <v>0</v>
      </c>
      <c r="H79" s="5"/>
    </row>
    <row r="80" spans="1:8" s="6" customFormat="1" ht="18.75" customHeight="1" x14ac:dyDescent="0.25">
      <c r="A80" s="19"/>
      <c r="B80" s="3" t="s">
        <v>19</v>
      </c>
      <c r="C80" s="4"/>
      <c r="D80" s="4"/>
      <c r="E80" s="21"/>
      <c r="F80" s="38"/>
      <c r="G80" s="21">
        <f>G41+G42+G43+G44+G45+G46+G48+G49+G50+G51+G52+G53+G54+G56+G57+G58+G59+G60+G62+G63+G65+G66+G67+G68+G69+G70+G71+G72+G73+G75+G76+G77+G78+G79</f>
        <v>15</v>
      </c>
      <c r="H80" s="5"/>
    </row>
    <row r="81" spans="1:8" s="6" customFormat="1" ht="17.25" customHeight="1" x14ac:dyDescent="0.25">
      <c r="A81" s="19">
        <v>9</v>
      </c>
      <c r="B81" s="94" t="s">
        <v>204</v>
      </c>
      <c r="C81" s="95"/>
      <c r="D81" s="95"/>
      <c r="E81" s="95"/>
      <c r="F81" s="95"/>
      <c r="G81" s="96"/>
      <c r="H81" s="5"/>
    </row>
    <row r="82" spans="1:8" s="6" customFormat="1" ht="31.5" customHeight="1" x14ac:dyDescent="0.25">
      <c r="A82" s="19"/>
      <c r="B82" s="2" t="s">
        <v>52</v>
      </c>
      <c r="C82" s="58" t="s">
        <v>49</v>
      </c>
      <c r="D82" s="58">
        <v>6</v>
      </c>
      <c r="E82" s="59">
        <v>38</v>
      </c>
      <c r="F82" s="29">
        <v>101</v>
      </c>
      <c r="G82" s="59">
        <v>1</v>
      </c>
      <c r="H82" s="5"/>
    </row>
    <row r="83" spans="1:8" s="6" customFormat="1" ht="30.75" customHeight="1" x14ac:dyDescent="0.25">
      <c r="A83" s="19"/>
      <c r="B83" s="2" t="s">
        <v>53</v>
      </c>
      <c r="C83" s="58" t="s">
        <v>23</v>
      </c>
      <c r="D83" s="58">
        <v>8</v>
      </c>
      <c r="E83" s="59">
        <v>5</v>
      </c>
      <c r="F83" s="29">
        <f>E83/'2016'!E82*100</f>
        <v>13.157894736842104</v>
      </c>
      <c r="G83" s="59">
        <v>-1</v>
      </c>
      <c r="H83" s="5"/>
    </row>
    <row r="84" spans="1:8" s="6" customFormat="1" ht="62.25" customHeight="1" x14ac:dyDescent="0.25">
      <c r="A84" s="19"/>
      <c r="B84" s="2" t="s">
        <v>216</v>
      </c>
      <c r="C84" s="62" t="s">
        <v>47</v>
      </c>
      <c r="D84" s="62">
        <v>3</v>
      </c>
      <c r="E84" s="59">
        <v>6</v>
      </c>
      <c r="F84" s="29"/>
      <c r="G84" s="59">
        <v>0</v>
      </c>
      <c r="H84" s="5"/>
    </row>
    <row r="85" spans="1:8" s="6" customFormat="1" ht="48" customHeight="1" x14ac:dyDescent="0.25">
      <c r="A85" s="19"/>
      <c r="B85" s="2" t="s">
        <v>217</v>
      </c>
      <c r="C85" s="62" t="s">
        <v>47</v>
      </c>
      <c r="D85" s="62">
        <v>3</v>
      </c>
      <c r="E85" s="59">
        <v>3</v>
      </c>
      <c r="F85" s="29"/>
      <c r="G85" s="59">
        <v>0</v>
      </c>
      <c r="H85" s="5"/>
    </row>
    <row r="86" spans="1:8" s="6" customFormat="1" ht="35.25" customHeight="1" x14ac:dyDescent="0.25">
      <c r="A86" s="19"/>
      <c r="B86" s="2" t="s">
        <v>218</v>
      </c>
      <c r="C86" s="62" t="s">
        <v>47</v>
      </c>
      <c r="D86" s="62">
        <v>12</v>
      </c>
      <c r="E86" s="59">
        <v>1</v>
      </c>
      <c r="F86" s="29"/>
      <c r="G86" s="59"/>
      <c r="H86" s="5"/>
    </row>
    <row r="87" spans="1:8" s="6" customFormat="1" ht="18" customHeight="1" x14ac:dyDescent="0.25">
      <c r="A87" s="19"/>
      <c r="B87" s="3" t="s">
        <v>19</v>
      </c>
      <c r="C87" s="4"/>
      <c r="D87" s="4"/>
      <c r="E87" s="21"/>
      <c r="F87" s="38"/>
      <c r="G87" s="21">
        <f>G82+G83</f>
        <v>0</v>
      </c>
      <c r="H87" s="5"/>
    </row>
    <row r="88" spans="1:8" s="6" customFormat="1" ht="17.25" customHeight="1" x14ac:dyDescent="0.25">
      <c r="A88" s="19">
        <v>10</v>
      </c>
      <c r="B88" s="97" t="s">
        <v>205</v>
      </c>
      <c r="C88" s="98"/>
      <c r="D88" s="98"/>
      <c r="E88" s="98"/>
      <c r="F88" s="98"/>
      <c r="G88" s="98"/>
      <c r="H88" s="5"/>
    </row>
    <row r="89" spans="1:8" s="6" customFormat="1" ht="34.5" customHeight="1" x14ac:dyDescent="0.25">
      <c r="A89" s="19"/>
      <c r="B89" s="2" t="s">
        <v>211</v>
      </c>
      <c r="C89" s="61" t="s">
        <v>98</v>
      </c>
      <c r="D89" s="61">
        <v>30</v>
      </c>
      <c r="E89" s="22">
        <v>63</v>
      </c>
      <c r="F89" s="39">
        <v>100</v>
      </c>
      <c r="G89" s="22">
        <v>0</v>
      </c>
      <c r="H89" s="5"/>
    </row>
    <row r="90" spans="1:8" s="6" customFormat="1" ht="18" customHeight="1" x14ac:dyDescent="0.25">
      <c r="A90" s="19"/>
      <c r="B90" s="3" t="s">
        <v>19</v>
      </c>
      <c r="C90" s="4"/>
      <c r="D90" s="4"/>
      <c r="E90" s="21"/>
      <c r="F90" s="38"/>
      <c r="G90" s="21">
        <v>0</v>
      </c>
      <c r="H90" s="5"/>
    </row>
    <row r="91" spans="1:8" s="6" customFormat="1" ht="17.25" customHeight="1" x14ac:dyDescent="0.25">
      <c r="A91" s="19">
        <v>11</v>
      </c>
      <c r="B91" s="94" t="s">
        <v>203</v>
      </c>
      <c r="C91" s="95"/>
      <c r="D91" s="95"/>
      <c r="E91" s="95"/>
      <c r="F91" s="95"/>
      <c r="G91" s="96"/>
      <c r="H91" s="5"/>
    </row>
    <row r="92" spans="1:8" s="6" customFormat="1" ht="30.75" customHeight="1" x14ac:dyDescent="0.25">
      <c r="A92" s="19"/>
      <c r="B92" s="2" t="s">
        <v>56</v>
      </c>
      <c r="C92" s="58" t="s">
        <v>57</v>
      </c>
      <c r="D92" s="58">
        <v>6</v>
      </c>
      <c r="E92" s="59">
        <v>6</v>
      </c>
      <c r="F92" s="29">
        <v>100</v>
      </c>
      <c r="G92" s="59">
        <v>0</v>
      </c>
      <c r="H92" s="5"/>
    </row>
    <row r="93" spans="1:8" s="6" customFormat="1" ht="18.75" customHeight="1" x14ac:dyDescent="0.25">
      <c r="A93" s="19"/>
      <c r="B93" s="3" t="s">
        <v>19</v>
      </c>
      <c r="C93" s="4"/>
      <c r="D93" s="4"/>
      <c r="E93" s="21"/>
      <c r="F93" s="38"/>
      <c r="G93" s="21">
        <v>0</v>
      </c>
      <c r="H93" s="5"/>
    </row>
    <row r="94" spans="1:8" s="6" customFormat="1" ht="31.5" customHeight="1" x14ac:dyDescent="0.25">
      <c r="A94" s="19">
        <v>12</v>
      </c>
      <c r="B94" s="94" t="s">
        <v>121</v>
      </c>
      <c r="C94" s="95"/>
      <c r="D94" s="95"/>
      <c r="E94" s="95"/>
      <c r="F94" s="95"/>
      <c r="G94" s="96"/>
      <c r="H94" s="5"/>
    </row>
    <row r="95" spans="1:8" s="6" customFormat="1" ht="31.5" customHeight="1" x14ac:dyDescent="0.25">
      <c r="A95" s="19"/>
      <c r="B95" s="9" t="s">
        <v>85</v>
      </c>
      <c r="C95" s="59" t="s">
        <v>65</v>
      </c>
      <c r="D95" s="59">
        <v>240.6</v>
      </c>
      <c r="E95" s="59">
        <v>240.6</v>
      </c>
      <c r="F95" s="29">
        <v>100</v>
      </c>
      <c r="G95" s="59">
        <v>0</v>
      </c>
      <c r="H95" s="5"/>
    </row>
    <row r="96" spans="1:8" s="6" customFormat="1" ht="17.25" customHeight="1" x14ac:dyDescent="0.25">
      <c r="A96" s="19"/>
      <c r="B96" s="3" t="s">
        <v>19</v>
      </c>
      <c r="C96" s="4"/>
      <c r="D96" s="21"/>
      <c r="E96" s="21"/>
      <c r="F96" s="38"/>
      <c r="G96" s="21">
        <f>G95</f>
        <v>0</v>
      </c>
      <c r="H96" s="5"/>
    </row>
    <row r="97" spans="1:8" s="6" customFormat="1" ht="28.5" customHeight="1" x14ac:dyDescent="0.25">
      <c r="A97" s="19">
        <v>13</v>
      </c>
      <c r="B97" s="94" t="s">
        <v>206</v>
      </c>
      <c r="C97" s="95"/>
      <c r="D97" s="95"/>
      <c r="E97" s="95"/>
      <c r="F97" s="95"/>
      <c r="G97" s="96"/>
      <c r="H97" s="5"/>
    </row>
    <row r="98" spans="1:8" s="6" customFormat="1" ht="18" customHeight="1" x14ac:dyDescent="0.25">
      <c r="A98" s="19"/>
      <c r="B98" s="2" t="s">
        <v>142</v>
      </c>
      <c r="C98" s="58" t="s">
        <v>23</v>
      </c>
      <c r="D98" s="59">
        <v>3</v>
      </c>
      <c r="E98" s="59">
        <v>3</v>
      </c>
      <c r="F98" s="29">
        <v>100</v>
      </c>
      <c r="G98" s="59">
        <v>0</v>
      </c>
      <c r="H98" s="5"/>
    </row>
    <row r="99" spans="1:8" s="6" customFormat="1" ht="17.25" customHeight="1" x14ac:dyDescent="0.25">
      <c r="A99" s="19"/>
      <c r="B99" s="3" t="s">
        <v>19</v>
      </c>
      <c r="C99" s="4"/>
      <c r="D99" s="4"/>
      <c r="E99" s="21"/>
      <c r="F99" s="38"/>
      <c r="G99" s="21">
        <f>G98</f>
        <v>0</v>
      </c>
      <c r="H99" s="5"/>
    </row>
    <row r="100" spans="1:8" s="6" customFormat="1" ht="17.25" customHeight="1" x14ac:dyDescent="0.25">
      <c r="A100" s="19">
        <v>14</v>
      </c>
      <c r="B100" s="94" t="s">
        <v>202</v>
      </c>
      <c r="C100" s="95"/>
      <c r="D100" s="95"/>
      <c r="E100" s="95"/>
      <c r="F100" s="95"/>
      <c r="G100" s="96"/>
      <c r="H100" s="5"/>
    </row>
    <row r="101" spans="1:8" s="6" customFormat="1" ht="81" customHeight="1" x14ac:dyDescent="0.25">
      <c r="A101" s="19"/>
      <c r="B101" s="7" t="s">
        <v>66</v>
      </c>
      <c r="C101" s="58" t="s">
        <v>23</v>
      </c>
      <c r="D101" s="58" t="s">
        <v>69</v>
      </c>
      <c r="E101" s="59">
        <v>2</v>
      </c>
      <c r="F101" s="29"/>
      <c r="G101" s="59">
        <v>0</v>
      </c>
      <c r="H101" s="5"/>
    </row>
    <row r="102" spans="1:8" s="6" customFormat="1" ht="92.25" customHeight="1" x14ac:dyDescent="0.25">
      <c r="A102" s="19"/>
      <c r="B102" s="7" t="s">
        <v>64</v>
      </c>
      <c r="C102" s="58" t="s">
        <v>49</v>
      </c>
      <c r="D102" s="58" t="s">
        <v>70</v>
      </c>
      <c r="E102" s="59">
        <v>95</v>
      </c>
      <c r="F102" s="29">
        <f>E102/'2016'!E101*100</f>
        <v>4750</v>
      </c>
      <c r="G102" s="59">
        <v>0</v>
      </c>
      <c r="H102" s="5"/>
    </row>
    <row r="103" spans="1:8" s="6" customFormat="1" ht="18.75" customHeight="1" x14ac:dyDescent="0.25">
      <c r="A103" s="19"/>
      <c r="B103" s="3" t="s">
        <v>19</v>
      </c>
      <c r="C103" s="4"/>
      <c r="D103" s="4"/>
      <c r="E103" s="21"/>
      <c r="F103" s="38"/>
      <c r="G103" s="21">
        <f>G101+G102</f>
        <v>0</v>
      </c>
      <c r="H103" s="5"/>
    </row>
    <row r="104" spans="1:8" s="6" customFormat="1" ht="17.25" customHeight="1" x14ac:dyDescent="0.25">
      <c r="A104" s="19">
        <v>15</v>
      </c>
      <c r="B104" s="94" t="s">
        <v>110</v>
      </c>
      <c r="C104" s="95"/>
      <c r="D104" s="95"/>
      <c r="E104" s="95"/>
      <c r="F104" s="95"/>
      <c r="G104" s="96"/>
      <c r="H104" s="5"/>
    </row>
    <row r="105" spans="1:8" ht="50.25" customHeight="1" x14ac:dyDescent="0.25">
      <c r="B105" s="9" t="s">
        <v>118</v>
      </c>
      <c r="C105" s="59" t="s">
        <v>47</v>
      </c>
      <c r="D105" s="59">
        <v>5</v>
      </c>
      <c r="E105" s="59">
        <v>211</v>
      </c>
      <c r="F105" s="29"/>
      <c r="G105" s="59">
        <v>0</v>
      </c>
      <c r="H105" s="17"/>
    </row>
    <row r="106" spans="1:8" ht="46.5" customHeight="1" x14ac:dyDescent="0.25">
      <c r="B106" s="9" t="s">
        <v>119</v>
      </c>
      <c r="C106" s="59" t="s">
        <v>47</v>
      </c>
      <c r="D106" s="59">
        <v>10</v>
      </c>
      <c r="E106" s="59">
        <v>62</v>
      </c>
      <c r="F106" s="29">
        <f>E106/'2016'!E105*100</f>
        <v>29.383886255924168</v>
      </c>
      <c r="G106" s="59">
        <v>0</v>
      </c>
      <c r="H106" s="17"/>
    </row>
    <row r="107" spans="1:8" ht="17.25" customHeight="1" x14ac:dyDescent="0.25">
      <c r="B107" s="3" t="s">
        <v>19</v>
      </c>
      <c r="C107" s="4"/>
      <c r="D107" s="4"/>
      <c r="E107" s="4"/>
      <c r="F107" s="37"/>
      <c r="G107" s="4">
        <v>0</v>
      </c>
      <c r="H107" s="17"/>
    </row>
    <row r="108" spans="1:8" s="6" customFormat="1" ht="32.25" customHeight="1" x14ac:dyDescent="0.25">
      <c r="A108" s="19">
        <v>16</v>
      </c>
      <c r="B108" s="94" t="s">
        <v>200</v>
      </c>
      <c r="C108" s="95"/>
      <c r="D108" s="95"/>
      <c r="E108" s="95"/>
      <c r="F108" s="95"/>
      <c r="G108" s="96"/>
      <c r="H108" s="5"/>
    </row>
    <row r="109" spans="1:8" ht="50.25" customHeight="1" x14ac:dyDescent="0.25">
      <c r="B109" s="9" t="s">
        <v>74</v>
      </c>
      <c r="C109" s="59" t="s">
        <v>12</v>
      </c>
      <c r="D109" s="59">
        <v>5</v>
      </c>
      <c r="E109" s="59">
        <v>6</v>
      </c>
      <c r="F109" s="29"/>
      <c r="G109" s="59">
        <v>0</v>
      </c>
      <c r="H109" s="17"/>
    </row>
    <row r="110" spans="1:8" ht="46.5" customHeight="1" x14ac:dyDescent="0.25">
      <c r="B110" s="9" t="s">
        <v>75</v>
      </c>
      <c r="C110" s="59" t="s">
        <v>12</v>
      </c>
      <c r="D110" s="59">
        <v>10</v>
      </c>
      <c r="E110" s="59">
        <v>40</v>
      </c>
      <c r="F110" s="29">
        <f>E110/'2016'!E109*100</f>
        <v>666.66666666666674</v>
      </c>
      <c r="G110" s="59">
        <v>0</v>
      </c>
      <c r="H110" s="17"/>
    </row>
    <row r="111" spans="1:8" ht="17.25" customHeight="1" x14ac:dyDescent="0.25">
      <c r="B111" s="3" t="s">
        <v>19</v>
      </c>
      <c r="C111" s="4"/>
      <c r="D111" s="4"/>
      <c r="E111" s="4"/>
      <c r="F111" s="37"/>
      <c r="G111" s="4">
        <f>G110+G109</f>
        <v>0</v>
      </c>
      <c r="H111" s="17"/>
    </row>
    <row r="112" spans="1:8" s="6" customFormat="1" ht="32.25" customHeight="1" x14ac:dyDescent="0.25">
      <c r="A112" s="19">
        <v>17</v>
      </c>
      <c r="B112" s="94" t="s">
        <v>42</v>
      </c>
      <c r="C112" s="95"/>
      <c r="D112" s="95"/>
      <c r="E112" s="95"/>
      <c r="F112" s="95"/>
      <c r="G112" s="96"/>
      <c r="H112" s="5"/>
    </row>
    <row r="113" spans="1:8" ht="31.5" customHeight="1" x14ac:dyDescent="0.25">
      <c r="B113" s="9" t="s">
        <v>127</v>
      </c>
      <c r="C113" s="59" t="s">
        <v>128</v>
      </c>
      <c r="D113" s="59">
        <v>5</v>
      </c>
      <c r="E113" s="59">
        <v>10</v>
      </c>
      <c r="F113" s="29"/>
      <c r="G113" s="59">
        <v>0</v>
      </c>
      <c r="H113" s="17"/>
    </row>
    <row r="114" spans="1:8" ht="34.5" customHeight="1" x14ac:dyDescent="0.25">
      <c r="B114" s="9" t="s">
        <v>129</v>
      </c>
      <c r="C114" s="59" t="s">
        <v>65</v>
      </c>
      <c r="D114" s="59">
        <v>0.5</v>
      </c>
      <c r="E114" s="59">
        <v>0.32300000000000001</v>
      </c>
      <c r="F114" s="29">
        <f>E114/'2016'!E113*100</f>
        <v>3.2300000000000004</v>
      </c>
      <c r="G114" s="59">
        <v>0</v>
      </c>
      <c r="H114" s="17"/>
    </row>
    <row r="115" spans="1:8" ht="17.25" customHeight="1" x14ac:dyDescent="0.25">
      <c r="B115" s="3" t="s">
        <v>19</v>
      </c>
      <c r="C115" s="4"/>
      <c r="D115" s="4"/>
      <c r="E115" s="4"/>
      <c r="F115" s="37"/>
      <c r="G115" s="4">
        <f>G113+G114</f>
        <v>0</v>
      </c>
      <c r="H115" s="17"/>
    </row>
    <row r="116" spans="1:8" s="6" customFormat="1" ht="32.25" customHeight="1" x14ac:dyDescent="0.25">
      <c r="A116" s="19">
        <v>18</v>
      </c>
      <c r="B116" s="94" t="s">
        <v>130</v>
      </c>
      <c r="C116" s="95"/>
      <c r="D116" s="95"/>
      <c r="E116" s="95"/>
      <c r="F116" s="95"/>
      <c r="G116" s="96"/>
      <c r="H116" s="5"/>
    </row>
    <row r="117" spans="1:8" ht="31.5" customHeight="1" x14ac:dyDescent="0.25">
      <c r="B117" s="9" t="s">
        <v>131</v>
      </c>
      <c r="C117" s="59" t="s">
        <v>128</v>
      </c>
      <c r="D117" s="59">
        <v>2600</v>
      </c>
      <c r="E117" s="59">
        <v>12973</v>
      </c>
      <c r="F117" s="29">
        <v>100</v>
      </c>
      <c r="G117" s="59">
        <v>0</v>
      </c>
      <c r="H117" s="17"/>
    </row>
    <row r="118" spans="1:8" ht="32.25" customHeight="1" x14ac:dyDescent="0.25">
      <c r="B118" s="9" t="s">
        <v>132</v>
      </c>
      <c r="C118" s="59" t="s">
        <v>133</v>
      </c>
      <c r="D118" s="59">
        <v>50</v>
      </c>
      <c r="E118" s="59">
        <v>90</v>
      </c>
      <c r="F118" s="29">
        <v>100</v>
      </c>
      <c r="G118" s="59">
        <v>0</v>
      </c>
      <c r="H118" s="17"/>
    </row>
    <row r="119" spans="1:8" ht="48" customHeight="1" x14ac:dyDescent="0.25">
      <c r="B119" s="9" t="s">
        <v>134</v>
      </c>
      <c r="C119" s="59" t="s">
        <v>135</v>
      </c>
      <c r="D119" s="59">
        <v>15</v>
      </c>
      <c r="E119" s="59">
        <v>15</v>
      </c>
      <c r="F119" s="29">
        <v>100</v>
      </c>
      <c r="G119" s="59">
        <v>0</v>
      </c>
      <c r="H119" s="17"/>
    </row>
    <row r="120" spans="1:8" ht="17.25" customHeight="1" x14ac:dyDescent="0.25">
      <c r="B120" s="3" t="s">
        <v>19</v>
      </c>
      <c r="C120" s="4"/>
      <c r="D120" s="4"/>
      <c r="E120" s="4"/>
      <c r="F120" s="37"/>
      <c r="G120" s="4">
        <f>G119+G118+G117</f>
        <v>0</v>
      </c>
      <c r="H120" s="17"/>
    </row>
  </sheetData>
  <mergeCells count="29">
    <mergeCell ref="B39:G39"/>
    <mergeCell ref="B64:G64"/>
    <mergeCell ref="B74:G74"/>
    <mergeCell ref="B1:G1"/>
    <mergeCell ref="B2:G2"/>
    <mergeCell ref="B3:B4"/>
    <mergeCell ref="C3:C4"/>
    <mergeCell ref="D3:G3"/>
    <mergeCell ref="B5:G5"/>
    <mergeCell ref="B9:G9"/>
    <mergeCell ref="B14:G14"/>
    <mergeCell ref="B19:G19"/>
    <mergeCell ref="B23:G23"/>
    <mergeCell ref="B28:G28"/>
    <mergeCell ref="B32:G32"/>
    <mergeCell ref="B40:G40"/>
    <mergeCell ref="B47:G47"/>
    <mergeCell ref="B55:G55"/>
    <mergeCell ref="B61:G61"/>
    <mergeCell ref="B81:G81"/>
    <mergeCell ref="B104:G104"/>
    <mergeCell ref="B108:G108"/>
    <mergeCell ref="B112:G112"/>
    <mergeCell ref="B116:G116"/>
    <mergeCell ref="B88:G88"/>
    <mergeCell ref="B91:G91"/>
    <mergeCell ref="B94:G94"/>
    <mergeCell ref="B97:G97"/>
    <mergeCell ref="B100:G10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0"/>
  <sheetViews>
    <sheetView topLeftCell="B79" zoomScaleNormal="100" workbookViewId="0">
      <selection activeCell="B98" sqref="B98"/>
    </sheetView>
  </sheetViews>
  <sheetFormatPr defaultColWidth="25.5703125" defaultRowHeight="15" x14ac:dyDescent="0.25"/>
  <cols>
    <col min="1" max="1" width="3.7109375" style="19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40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69" t="s">
        <v>208</v>
      </c>
      <c r="C1" s="69"/>
      <c r="D1" s="69"/>
      <c r="E1" s="69"/>
      <c r="F1" s="69"/>
      <c r="G1" s="69"/>
    </row>
    <row r="2" spans="1:8" x14ac:dyDescent="0.25">
      <c r="B2" s="70" t="s">
        <v>1</v>
      </c>
      <c r="C2" s="70"/>
      <c r="D2" s="70"/>
      <c r="E2" s="70"/>
      <c r="F2" s="70"/>
      <c r="G2" s="70"/>
    </row>
    <row r="3" spans="1:8" ht="15.75" customHeight="1" x14ac:dyDescent="0.25">
      <c r="B3" s="78" t="s">
        <v>2</v>
      </c>
      <c r="C3" s="78" t="s">
        <v>3</v>
      </c>
      <c r="D3" s="78" t="s">
        <v>4</v>
      </c>
      <c r="E3" s="78"/>
      <c r="F3" s="78"/>
      <c r="G3" s="78"/>
    </row>
    <row r="4" spans="1:8" ht="60" x14ac:dyDescent="0.25">
      <c r="B4" s="78"/>
      <c r="C4" s="78"/>
      <c r="D4" s="25" t="s">
        <v>5</v>
      </c>
      <c r="E4" s="25" t="s">
        <v>6</v>
      </c>
      <c r="F4" s="36" t="s">
        <v>213</v>
      </c>
      <c r="G4" s="25" t="s">
        <v>7</v>
      </c>
    </row>
    <row r="5" spans="1:8" ht="30" customHeight="1" x14ac:dyDescent="0.25">
      <c r="A5" s="19">
        <v>1</v>
      </c>
      <c r="B5" s="94" t="s">
        <v>122</v>
      </c>
      <c r="C5" s="102"/>
      <c r="D5" s="102"/>
      <c r="E5" s="102"/>
      <c r="F5" s="102"/>
      <c r="G5" s="103"/>
    </row>
    <row r="6" spans="1:8" ht="58.5" customHeight="1" x14ac:dyDescent="0.25">
      <c r="B6" s="2" t="s">
        <v>221</v>
      </c>
      <c r="C6" s="25" t="s">
        <v>47</v>
      </c>
      <c r="D6" s="25" t="s">
        <v>105</v>
      </c>
      <c r="E6" s="33">
        <v>509.29</v>
      </c>
      <c r="F6" s="29">
        <f>E6/'2016'!E6*100</f>
        <v>91.661567258198048</v>
      </c>
      <c r="G6" s="10">
        <v>-1</v>
      </c>
      <c r="H6" s="17"/>
    </row>
    <row r="7" spans="1:8" ht="91.5" customHeight="1" x14ac:dyDescent="0.25">
      <c r="B7" s="2" t="s">
        <v>222</v>
      </c>
      <c r="C7" s="25" t="s">
        <v>12</v>
      </c>
      <c r="D7" s="25" t="s">
        <v>239</v>
      </c>
      <c r="E7" s="10">
        <v>43.4</v>
      </c>
      <c r="F7" s="29">
        <f>E7/'2016'!E7*100</f>
        <v>103.82775119617224</v>
      </c>
      <c r="G7" s="10">
        <v>1</v>
      </c>
      <c r="H7" s="17"/>
    </row>
    <row r="8" spans="1:8" ht="18.75" customHeight="1" x14ac:dyDescent="0.25">
      <c r="B8" s="3" t="s">
        <v>19</v>
      </c>
      <c r="C8" s="4"/>
      <c r="D8" s="4"/>
      <c r="E8" s="4"/>
      <c r="F8" s="37"/>
      <c r="G8" s="4">
        <f>G6+G7</f>
        <v>0</v>
      </c>
      <c r="H8" s="17"/>
    </row>
    <row r="9" spans="1:8" ht="17.25" customHeight="1" x14ac:dyDescent="0.25">
      <c r="A9" s="19">
        <v>2</v>
      </c>
      <c r="B9" s="94" t="s">
        <v>137</v>
      </c>
      <c r="C9" s="102"/>
      <c r="D9" s="102"/>
      <c r="E9" s="102"/>
      <c r="F9" s="102"/>
      <c r="G9" s="103"/>
      <c r="H9" s="17"/>
    </row>
    <row r="10" spans="1:8" ht="48.75" customHeight="1" x14ac:dyDescent="0.25">
      <c r="B10" s="2" t="s">
        <v>138</v>
      </c>
      <c r="C10" s="25" t="s">
        <v>12</v>
      </c>
      <c r="D10" s="25" t="s">
        <v>139</v>
      </c>
      <c r="E10" s="10">
        <v>28.9</v>
      </c>
      <c r="F10" s="29">
        <f>E10/'2016'!E10*100</f>
        <v>103.21428571428571</v>
      </c>
      <c r="G10" s="10">
        <v>1</v>
      </c>
      <c r="H10" s="17"/>
    </row>
    <row r="11" spans="1:8" ht="48.75" customHeight="1" x14ac:dyDescent="0.25">
      <c r="B11" s="2" t="s">
        <v>140</v>
      </c>
      <c r="C11" s="32" t="s">
        <v>12</v>
      </c>
      <c r="D11" s="32">
        <v>20.2</v>
      </c>
      <c r="E11" s="10">
        <v>21.5</v>
      </c>
      <c r="F11" s="29">
        <f>E11/'2016'!E11*100</f>
        <v>94.298245614035082</v>
      </c>
      <c r="G11" s="10">
        <v>-1</v>
      </c>
      <c r="H11" s="17"/>
    </row>
    <row r="12" spans="1:8" ht="77.25" customHeight="1" x14ac:dyDescent="0.25">
      <c r="B12" s="2" t="s">
        <v>141</v>
      </c>
      <c r="C12" s="32" t="s">
        <v>12</v>
      </c>
      <c r="D12" s="32">
        <v>3.5</v>
      </c>
      <c r="E12" s="10">
        <v>2.0499999999999998</v>
      </c>
      <c r="F12" s="29">
        <f>E12/'2016'!E12*100</f>
        <v>107.89473684210526</v>
      </c>
      <c r="G12" s="10">
        <v>1</v>
      </c>
      <c r="H12" s="17"/>
    </row>
    <row r="13" spans="1:8" ht="17.25" customHeight="1" x14ac:dyDescent="0.25">
      <c r="B13" s="3" t="s">
        <v>19</v>
      </c>
      <c r="C13" s="4"/>
      <c r="D13" s="4"/>
      <c r="E13" s="4"/>
      <c r="F13" s="37"/>
      <c r="G13" s="4">
        <f>G12+G11+G10</f>
        <v>1</v>
      </c>
      <c r="H13" s="17"/>
    </row>
    <row r="14" spans="1:8" ht="17.25" customHeight="1" x14ac:dyDescent="0.25">
      <c r="A14" s="19">
        <v>3</v>
      </c>
      <c r="B14" s="94" t="s">
        <v>241</v>
      </c>
      <c r="C14" s="102"/>
      <c r="D14" s="102"/>
      <c r="E14" s="102"/>
      <c r="F14" s="102"/>
      <c r="G14" s="103"/>
      <c r="H14" s="17"/>
    </row>
    <row r="15" spans="1:8" ht="47.25" customHeight="1" x14ac:dyDescent="0.25">
      <c r="B15" s="2" t="s">
        <v>225</v>
      </c>
      <c r="C15" s="25" t="s">
        <v>12</v>
      </c>
      <c r="D15" s="25">
        <v>5</v>
      </c>
      <c r="E15" s="10">
        <v>5</v>
      </c>
      <c r="F15" s="29">
        <f>E15/'2016'!E15*100</f>
        <v>83.333333333333343</v>
      </c>
      <c r="G15" s="10">
        <v>-1</v>
      </c>
      <c r="H15" s="17"/>
    </row>
    <row r="16" spans="1:8" ht="51.75" customHeight="1" x14ac:dyDescent="0.25">
      <c r="B16" s="2" t="s">
        <v>226</v>
      </c>
      <c r="C16" s="25" t="s">
        <v>12</v>
      </c>
      <c r="D16" s="25">
        <v>3</v>
      </c>
      <c r="E16" s="10">
        <v>1</v>
      </c>
      <c r="F16" s="29">
        <v>100</v>
      </c>
      <c r="G16" s="10">
        <v>0</v>
      </c>
      <c r="H16" s="17"/>
    </row>
    <row r="17" spans="1:8" ht="77.25" customHeight="1" x14ac:dyDescent="0.25">
      <c r="B17" s="2" t="s">
        <v>227</v>
      </c>
      <c r="C17" s="63" t="s">
        <v>12</v>
      </c>
      <c r="D17" s="63"/>
      <c r="E17" s="59">
        <v>2</v>
      </c>
      <c r="F17" s="29">
        <v>100</v>
      </c>
      <c r="G17" s="59">
        <v>0</v>
      </c>
      <c r="H17" s="17"/>
    </row>
    <row r="18" spans="1:8" ht="17.25" customHeight="1" x14ac:dyDescent="0.25">
      <c r="B18" s="3" t="s">
        <v>19</v>
      </c>
      <c r="C18" s="4"/>
      <c r="D18" s="4"/>
      <c r="E18" s="21"/>
      <c r="F18" s="38"/>
      <c r="G18" s="21">
        <f>G16+G15</f>
        <v>-1</v>
      </c>
      <c r="H18" s="17"/>
    </row>
    <row r="19" spans="1:8" ht="18.75" customHeight="1" x14ac:dyDescent="0.25">
      <c r="A19" s="19">
        <v>4</v>
      </c>
      <c r="B19" s="94" t="s">
        <v>196</v>
      </c>
      <c r="C19" s="102"/>
      <c r="D19" s="102"/>
      <c r="E19" s="102"/>
      <c r="F19" s="102"/>
      <c r="G19" s="103"/>
      <c r="H19" s="17"/>
    </row>
    <row r="20" spans="1:8" ht="49.5" customHeight="1" x14ac:dyDescent="0.25">
      <c r="B20" s="9" t="s">
        <v>232</v>
      </c>
      <c r="C20" s="25" t="s">
        <v>12</v>
      </c>
      <c r="D20" s="25">
        <v>15</v>
      </c>
      <c r="E20" s="10">
        <v>14</v>
      </c>
      <c r="F20" s="29">
        <f>'2017'!E20/'2016'!E20*100</f>
        <v>233.33333333333334</v>
      </c>
      <c r="G20" s="10">
        <v>1</v>
      </c>
      <c r="H20" s="17"/>
    </row>
    <row r="21" spans="1:8" ht="49.5" customHeight="1" x14ac:dyDescent="0.25">
      <c r="B21" s="9" t="s">
        <v>233</v>
      </c>
      <c r="C21" s="63" t="s">
        <v>12</v>
      </c>
      <c r="D21" s="63">
        <v>15</v>
      </c>
      <c r="E21" s="59">
        <v>7</v>
      </c>
      <c r="F21" s="29">
        <f>'2017'!E21/'2016'!E21*100</f>
        <v>140</v>
      </c>
      <c r="G21" s="59">
        <v>1</v>
      </c>
      <c r="H21" s="17"/>
    </row>
    <row r="22" spans="1:8" ht="17.25" customHeight="1" x14ac:dyDescent="0.25">
      <c r="B22" s="3" t="s">
        <v>19</v>
      </c>
      <c r="C22" s="4"/>
      <c r="D22" s="4"/>
      <c r="E22" s="21"/>
      <c r="F22" s="38"/>
      <c r="G22" s="21">
        <v>2</v>
      </c>
      <c r="H22" s="17"/>
    </row>
    <row r="23" spans="1:8" ht="17.25" customHeight="1" x14ac:dyDescent="0.25">
      <c r="A23" s="19">
        <v>5</v>
      </c>
      <c r="B23" s="94" t="s">
        <v>194</v>
      </c>
      <c r="C23" s="102"/>
      <c r="D23" s="102"/>
      <c r="E23" s="102"/>
      <c r="F23" s="102"/>
      <c r="G23" s="103"/>
      <c r="H23" s="17"/>
    </row>
    <row r="24" spans="1:8" ht="42.75" customHeight="1" x14ac:dyDescent="0.25">
      <c r="B24" s="9" t="s">
        <v>229</v>
      </c>
      <c r="C24" s="25" t="s">
        <v>12</v>
      </c>
      <c r="D24" s="10">
        <v>3</v>
      </c>
      <c r="E24" s="10">
        <v>2</v>
      </c>
      <c r="F24" s="29">
        <f>E24/'2016'!E24*100</f>
        <v>133.33333333333331</v>
      </c>
      <c r="G24" s="10">
        <v>1</v>
      </c>
      <c r="H24" s="17"/>
    </row>
    <row r="25" spans="1:8" ht="33" customHeight="1" x14ac:dyDescent="0.25">
      <c r="B25" s="9" t="s">
        <v>230</v>
      </c>
      <c r="C25" s="25" t="s">
        <v>49</v>
      </c>
      <c r="D25" s="10">
        <v>3</v>
      </c>
      <c r="E25" s="10">
        <v>1.5</v>
      </c>
      <c r="F25" s="29">
        <f>E25/'2016'!E25*100</f>
        <v>150</v>
      </c>
      <c r="G25" s="10">
        <v>1</v>
      </c>
      <c r="H25" s="17"/>
    </row>
    <row r="26" spans="1:8" ht="42.75" customHeight="1" x14ac:dyDescent="0.25">
      <c r="B26" s="9" t="s">
        <v>231</v>
      </c>
      <c r="C26" s="63" t="s">
        <v>133</v>
      </c>
      <c r="D26" s="59">
        <v>5</v>
      </c>
      <c r="E26" s="59">
        <v>3.5</v>
      </c>
      <c r="F26" s="29">
        <f>E26/'2016'!E26*100</f>
        <v>175</v>
      </c>
      <c r="G26" s="59">
        <v>1</v>
      </c>
      <c r="H26" s="17"/>
    </row>
    <row r="27" spans="1:8" ht="18" customHeight="1" x14ac:dyDescent="0.25">
      <c r="B27" s="3" t="s">
        <v>19</v>
      </c>
      <c r="C27" s="4"/>
      <c r="D27" s="4"/>
      <c r="E27" s="21"/>
      <c r="F27" s="38"/>
      <c r="G27" s="21">
        <v>3</v>
      </c>
      <c r="H27" s="17"/>
    </row>
    <row r="28" spans="1:8" ht="17.25" customHeight="1" x14ac:dyDescent="0.25">
      <c r="A28" s="19">
        <v>6</v>
      </c>
      <c r="B28" s="94" t="s">
        <v>248</v>
      </c>
      <c r="C28" s="102"/>
      <c r="D28" s="102"/>
      <c r="E28" s="102"/>
      <c r="F28" s="102"/>
      <c r="G28" s="103"/>
      <c r="H28" s="17"/>
    </row>
    <row r="29" spans="1:8" ht="47.25" customHeight="1" x14ac:dyDescent="0.25">
      <c r="B29" s="2" t="s">
        <v>228</v>
      </c>
      <c r="C29" s="25" t="s">
        <v>12</v>
      </c>
      <c r="D29" s="25">
        <v>15</v>
      </c>
      <c r="E29" s="10">
        <v>15</v>
      </c>
      <c r="F29" s="29">
        <v>100</v>
      </c>
      <c r="G29" s="10">
        <v>0</v>
      </c>
      <c r="H29" s="17"/>
    </row>
    <row r="30" spans="1:8" ht="31.5" customHeight="1" x14ac:dyDescent="0.25">
      <c r="B30" s="2" t="s">
        <v>44</v>
      </c>
      <c r="C30" s="25" t="s">
        <v>12</v>
      </c>
      <c r="D30" s="25">
        <v>1</v>
      </c>
      <c r="E30" s="10">
        <v>6</v>
      </c>
      <c r="F30" s="29">
        <v>100</v>
      </c>
      <c r="G30" s="10">
        <v>0</v>
      </c>
      <c r="H30" s="17"/>
    </row>
    <row r="31" spans="1:8" ht="21" customHeight="1" x14ac:dyDescent="0.25">
      <c r="B31" s="3" t="s">
        <v>19</v>
      </c>
      <c r="C31" s="4"/>
      <c r="D31" s="4"/>
      <c r="E31" s="21"/>
      <c r="F31" s="38"/>
      <c r="G31" s="21">
        <f>G29+G30</f>
        <v>0</v>
      </c>
      <c r="H31" s="17"/>
    </row>
    <row r="32" spans="1:8" s="6" customFormat="1" ht="17.25" customHeight="1" x14ac:dyDescent="0.25">
      <c r="A32" s="19">
        <v>7</v>
      </c>
      <c r="B32" s="94" t="s">
        <v>198</v>
      </c>
      <c r="C32" s="102"/>
      <c r="D32" s="102"/>
      <c r="E32" s="102"/>
      <c r="F32" s="102"/>
      <c r="G32" s="103"/>
      <c r="H32" s="5"/>
    </row>
    <row r="33" spans="1:8" s="6" customFormat="1" ht="119.25" customHeight="1" x14ac:dyDescent="0.25">
      <c r="A33" s="19"/>
      <c r="B33" s="2" t="s">
        <v>234</v>
      </c>
      <c r="C33" s="25" t="s">
        <v>128</v>
      </c>
      <c r="D33" s="25">
        <v>80</v>
      </c>
      <c r="E33" s="10">
        <v>60</v>
      </c>
      <c r="F33" s="29">
        <f>E33/'2016'!E33*100</f>
        <v>109.09090909090908</v>
      </c>
      <c r="G33" s="10">
        <v>1</v>
      </c>
      <c r="H33" s="5"/>
    </row>
    <row r="34" spans="1:8" s="6" customFormat="1" ht="122.25" customHeight="1" x14ac:dyDescent="0.25">
      <c r="A34" s="19"/>
      <c r="B34" s="7" t="s">
        <v>235</v>
      </c>
      <c r="C34" s="25" t="s">
        <v>133</v>
      </c>
      <c r="D34" s="25">
        <v>100</v>
      </c>
      <c r="E34" s="10">
        <v>90</v>
      </c>
      <c r="F34" s="29">
        <f>E34/'2016'!E34*100</f>
        <v>105.88235294117648</v>
      </c>
      <c r="G34" s="10">
        <v>1</v>
      </c>
      <c r="H34" s="5"/>
    </row>
    <row r="35" spans="1:8" s="6" customFormat="1" ht="93.75" customHeight="1" x14ac:dyDescent="0.25">
      <c r="A35" s="19"/>
      <c r="B35" s="7" t="s">
        <v>236</v>
      </c>
      <c r="C35" s="64" t="s">
        <v>210</v>
      </c>
      <c r="D35" s="64">
        <v>80</v>
      </c>
      <c r="E35" s="59">
        <v>85</v>
      </c>
      <c r="F35" s="29">
        <f>E35/'2016'!E35*100</f>
        <v>94.444444444444443</v>
      </c>
      <c r="G35" s="59">
        <v>-1</v>
      </c>
      <c r="H35" s="5"/>
    </row>
    <row r="36" spans="1:8" s="6" customFormat="1" ht="33.75" customHeight="1" x14ac:dyDescent="0.25">
      <c r="A36" s="19"/>
      <c r="B36" s="7" t="s">
        <v>237</v>
      </c>
      <c r="C36" s="64" t="s">
        <v>210</v>
      </c>
      <c r="D36" s="64">
        <v>280</v>
      </c>
      <c r="E36" s="59">
        <v>237</v>
      </c>
      <c r="F36" s="29">
        <f>E36/'2016'!E37*100</f>
        <v>122.79792746113989</v>
      </c>
      <c r="G36" s="59">
        <v>1</v>
      </c>
      <c r="H36" s="5"/>
    </row>
    <row r="37" spans="1:8" s="6" customFormat="1" ht="17.25" customHeight="1" x14ac:dyDescent="0.25">
      <c r="A37" s="19"/>
      <c r="B37" s="3" t="s">
        <v>19</v>
      </c>
      <c r="C37" s="4"/>
      <c r="D37" s="4"/>
      <c r="E37" s="21"/>
      <c r="F37" s="38"/>
      <c r="G37" s="21">
        <f>G33+G34</f>
        <v>2</v>
      </c>
      <c r="H37" s="5"/>
    </row>
    <row r="38" spans="1:8" s="6" customFormat="1" ht="17.25" customHeight="1" x14ac:dyDescent="0.25">
      <c r="A38" s="19">
        <v>8</v>
      </c>
      <c r="B38" s="94" t="s">
        <v>143</v>
      </c>
      <c r="C38" s="102"/>
      <c r="D38" s="102"/>
      <c r="E38" s="102"/>
      <c r="F38" s="102"/>
      <c r="G38" s="103"/>
      <c r="H38" s="5"/>
    </row>
    <row r="39" spans="1:8" s="6" customFormat="1" ht="17.25" customHeight="1" x14ac:dyDescent="0.25">
      <c r="A39" s="19"/>
      <c r="B39" s="89" t="s">
        <v>160</v>
      </c>
      <c r="C39" s="90"/>
      <c r="D39" s="90"/>
      <c r="E39" s="90"/>
      <c r="F39" s="90"/>
      <c r="G39" s="91"/>
      <c r="H39" s="5"/>
    </row>
    <row r="40" spans="1:8" s="6" customFormat="1" ht="73.5" customHeight="1" x14ac:dyDescent="0.25">
      <c r="A40" s="19"/>
      <c r="B40" s="2" t="s">
        <v>144</v>
      </c>
      <c r="C40" s="25" t="s">
        <v>12</v>
      </c>
      <c r="D40" s="25">
        <v>50</v>
      </c>
      <c r="E40" s="10">
        <v>56.4</v>
      </c>
      <c r="F40" s="29">
        <f>E40/'2016'!E41*100</f>
        <v>102.17391304347825</v>
      </c>
      <c r="G40" s="10">
        <v>1</v>
      </c>
      <c r="H40" s="5"/>
    </row>
    <row r="41" spans="1:8" s="6" customFormat="1" ht="78.75" customHeight="1" x14ac:dyDescent="0.25">
      <c r="A41" s="19"/>
      <c r="B41" s="2" t="s">
        <v>145</v>
      </c>
      <c r="C41" s="32" t="s">
        <v>12</v>
      </c>
      <c r="D41" s="25">
        <v>100</v>
      </c>
      <c r="E41" s="10">
        <v>100</v>
      </c>
      <c r="F41" s="29">
        <f>E41/'2016'!E42*100</f>
        <v>100</v>
      </c>
      <c r="G41" s="10">
        <v>0</v>
      </c>
      <c r="H41" s="5"/>
    </row>
    <row r="42" spans="1:8" s="6" customFormat="1" ht="45.75" customHeight="1" x14ac:dyDescent="0.25">
      <c r="A42" s="19"/>
      <c r="B42" s="2" t="s">
        <v>146</v>
      </c>
      <c r="C42" s="32" t="s">
        <v>49</v>
      </c>
      <c r="D42" s="32">
        <v>15</v>
      </c>
      <c r="E42" s="10">
        <v>15</v>
      </c>
      <c r="F42" s="29">
        <f>E42/'2016'!E43*100</f>
        <v>93.75</v>
      </c>
      <c r="G42" s="10">
        <v>-1</v>
      </c>
      <c r="H42" s="5"/>
    </row>
    <row r="43" spans="1:8" s="6" customFormat="1" ht="62.25" customHeight="1" x14ac:dyDescent="0.25">
      <c r="A43" s="19"/>
      <c r="B43" s="2" t="s">
        <v>147</v>
      </c>
      <c r="C43" s="32" t="s">
        <v>12</v>
      </c>
      <c r="D43" s="32">
        <v>15</v>
      </c>
      <c r="E43" s="10">
        <v>18</v>
      </c>
      <c r="F43" s="29">
        <f>E43/'2016'!E44*100</f>
        <v>90</v>
      </c>
      <c r="G43" s="10">
        <v>-1</v>
      </c>
      <c r="H43" s="5"/>
    </row>
    <row r="44" spans="1:8" s="6" customFormat="1" ht="92.25" customHeight="1" x14ac:dyDescent="0.25">
      <c r="A44" s="19"/>
      <c r="B44" s="43" t="s">
        <v>148</v>
      </c>
      <c r="C44" s="35" t="s">
        <v>12</v>
      </c>
      <c r="D44" s="35" t="s">
        <v>149</v>
      </c>
      <c r="E44" s="44">
        <v>100</v>
      </c>
      <c r="F44" s="29">
        <f>E44/'2016'!E45*100</f>
        <v>100</v>
      </c>
      <c r="G44" s="44">
        <v>0</v>
      </c>
      <c r="H44" s="5"/>
    </row>
    <row r="45" spans="1:8" s="6" customFormat="1" ht="92.25" customHeight="1" x14ac:dyDescent="0.25">
      <c r="A45" s="9"/>
      <c r="B45" s="2" t="s">
        <v>150</v>
      </c>
      <c r="C45" s="34" t="s">
        <v>12</v>
      </c>
      <c r="D45" s="34">
        <v>15</v>
      </c>
      <c r="E45" s="10">
        <v>31.4</v>
      </c>
      <c r="F45" s="29">
        <f>E45/'2016'!E46*100</f>
        <v>182.55813953488371</v>
      </c>
      <c r="G45" s="10">
        <v>1</v>
      </c>
      <c r="H45" s="5"/>
    </row>
    <row r="46" spans="1:8" s="6" customFormat="1" ht="20.25" customHeight="1" x14ac:dyDescent="0.25">
      <c r="A46" s="19"/>
      <c r="B46" s="99" t="s">
        <v>159</v>
      </c>
      <c r="C46" s="100"/>
      <c r="D46" s="100"/>
      <c r="E46" s="100"/>
      <c r="F46" s="100"/>
      <c r="G46" s="101"/>
      <c r="H46" s="5"/>
    </row>
    <row r="47" spans="1:8" s="6" customFormat="1" ht="63" customHeight="1" x14ac:dyDescent="0.25">
      <c r="A47" s="19"/>
      <c r="B47" s="45" t="s">
        <v>151</v>
      </c>
      <c r="C47" s="46" t="s">
        <v>12</v>
      </c>
      <c r="D47" s="46"/>
      <c r="E47" s="62">
        <v>13.3</v>
      </c>
      <c r="F47" s="29">
        <v>100</v>
      </c>
      <c r="G47" s="46">
        <v>1</v>
      </c>
      <c r="H47" s="5"/>
    </row>
    <row r="48" spans="1:8" s="6" customFormat="1" ht="93.75" customHeight="1" x14ac:dyDescent="0.25">
      <c r="A48" s="19"/>
      <c r="B48" s="2" t="s">
        <v>148</v>
      </c>
      <c r="C48" s="46" t="s">
        <v>12</v>
      </c>
      <c r="D48" s="35" t="s">
        <v>149</v>
      </c>
      <c r="E48" s="10">
        <v>100</v>
      </c>
      <c r="F48" s="29">
        <f>E48/'2016'!E49*100</f>
        <v>100</v>
      </c>
      <c r="G48" s="10">
        <v>0</v>
      </c>
      <c r="H48" s="5"/>
    </row>
    <row r="49" spans="1:8" s="6" customFormat="1" ht="46.5" customHeight="1" x14ac:dyDescent="0.25">
      <c r="A49" s="19"/>
      <c r="B49" s="2" t="s">
        <v>152</v>
      </c>
      <c r="C49" s="46" t="s">
        <v>12</v>
      </c>
      <c r="D49" s="35" t="s">
        <v>149</v>
      </c>
      <c r="E49" s="10">
        <v>93.2</v>
      </c>
      <c r="F49" s="29">
        <f>E49/'2016'!E50*100</f>
        <v>100</v>
      </c>
      <c r="G49" s="10">
        <v>0</v>
      </c>
      <c r="H49" s="5"/>
    </row>
    <row r="50" spans="1:8" s="6" customFormat="1" ht="35.25" customHeight="1" x14ac:dyDescent="0.25">
      <c r="A50" s="19"/>
      <c r="B50" s="2" t="s">
        <v>153</v>
      </c>
      <c r="C50" s="34" t="s">
        <v>49</v>
      </c>
      <c r="D50" s="34" t="s">
        <v>154</v>
      </c>
      <c r="E50" s="10">
        <v>14.2</v>
      </c>
      <c r="F50" s="29">
        <f>E50/'2016'!E51*100</f>
        <v>88.75</v>
      </c>
      <c r="G50" s="10">
        <v>-1</v>
      </c>
      <c r="H50" s="5"/>
    </row>
    <row r="51" spans="1:8" s="6" customFormat="1" ht="93.75" customHeight="1" x14ac:dyDescent="0.25">
      <c r="A51" s="19"/>
      <c r="B51" s="2" t="s">
        <v>155</v>
      </c>
      <c r="C51" s="34" t="s">
        <v>12</v>
      </c>
      <c r="D51" s="34"/>
      <c r="E51" s="10">
        <v>0</v>
      </c>
      <c r="F51" s="29">
        <v>0</v>
      </c>
      <c r="G51" s="10">
        <v>-1</v>
      </c>
      <c r="H51" s="5"/>
    </row>
    <row r="52" spans="1:8" s="6" customFormat="1" ht="61.5" customHeight="1" x14ac:dyDescent="0.25">
      <c r="A52" s="19"/>
      <c r="B52" s="2" t="s">
        <v>156</v>
      </c>
      <c r="C52" s="34" t="s">
        <v>12</v>
      </c>
      <c r="D52" s="34">
        <v>100</v>
      </c>
      <c r="E52" s="10">
        <v>103.8</v>
      </c>
      <c r="F52" s="29">
        <f>E52/'2016'!E53*100</f>
        <v>90.655021834061131</v>
      </c>
      <c r="G52" s="10">
        <v>-1</v>
      </c>
      <c r="H52" s="5"/>
    </row>
    <row r="53" spans="1:8" s="6" customFormat="1" ht="105.75" customHeight="1" x14ac:dyDescent="0.25">
      <c r="A53" s="19"/>
      <c r="B53" s="2" t="s">
        <v>157</v>
      </c>
      <c r="C53" s="34" t="s">
        <v>12</v>
      </c>
      <c r="D53" s="35" t="s">
        <v>158</v>
      </c>
      <c r="E53" s="10">
        <v>10</v>
      </c>
      <c r="F53" s="29">
        <f>E53/'2016'!E54*100</f>
        <v>149.25373134328356</v>
      </c>
      <c r="G53" s="10">
        <v>1</v>
      </c>
      <c r="H53" s="5"/>
    </row>
    <row r="54" spans="1:8" s="6" customFormat="1" ht="20.25" customHeight="1" x14ac:dyDescent="0.25">
      <c r="A54" s="19"/>
      <c r="B54" s="89" t="s">
        <v>161</v>
      </c>
      <c r="C54" s="90"/>
      <c r="D54" s="90"/>
      <c r="E54" s="90"/>
      <c r="F54" s="90"/>
      <c r="G54" s="91"/>
      <c r="H54" s="5"/>
    </row>
    <row r="55" spans="1:8" s="6" customFormat="1" ht="76.5" customHeight="1" x14ac:dyDescent="0.25">
      <c r="A55" s="19"/>
      <c r="B55" s="2" t="s">
        <v>162</v>
      </c>
      <c r="C55" s="25" t="s">
        <v>12</v>
      </c>
      <c r="D55" s="35" t="s">
        <v>163</v>
      </c>
      <c r="E55" s="10">
        <v>48.7</v>
      </c>
      <c r="F55" s="29">
        <f>E55/'2016'!E56*100</f>
        <v>101.03734439834025</v>
      </c>
      <c r="G55" s="10">
        <v>1</v>
      </c>
      <c r="H55" s="5"/>
    </row>
    <row r="56" spans="1:8" s="6" customFormat="1" ht="77.25" customHeight="1" x14ac:dyDescent="0.25">
      <c r="A56" s="19"/>
      <c r="B56" s="2" t="s">
        <v>164</v>
      </c>
      <c r="C56" s="25" t="s">
        <v>12</v>
      </c>
      <c r="D56" s="35" t="s">
        <v>149</v>
      </c>
      <c r="E56" s="10">
        <v>74.2</v>
      </c>
      <c r="F56" s="29">
        <f>E56/'2016'!E57*100</f>
        <v>94.76372924648787</v>
      </c>
      <c r="G56" s="10">
        <v>-1</v>
      </c>
      <c r="H56" s="5"/>
    </row>
    <row r="57" spans="1:8" s="6" customFormat="1" ht="88.5" customHeight="1" x14ac:dyDescent="0.25">
      <c r="A57" s="19"/>
      <c r="B57" s="2" t="s">
        <v>165</v>
      </c>
      <c r="C57" s="34" t="s">
        <v>12</v>
      </c>
      <c r="D57" s="35">
        <v>20</v>
      </c>
      <c r="E57" s="10">
        <v>27.1</v>
      </c>
      <c r="F57" s="29">
        <f>E57/'2016'!E58*100</f>
        <v>100</v>
      </c>
      <c r="G57" s="10">
        <v>0</v>
      </c>
      <c r="H57" s="5"/>
    </row>
    <row r="58" spans="1:8" s="6" customFormat="1" ht="88.5" customHeight="1" x14ac:dyDescent="0.25">
      <c r="A58" s="19"/>
      <c r="B58" s="2" t="s">
        <v>166</v>
      </c>
      <c r="C58" s="34" t="s">
        <v>12</v>
      </c>
      <c r="D58" s="34">
        <v>7</v>
      </c>
      <c r="E58" s="10">
        <v>7</v>
      </c>
      <c r="F58" s="29">
        <f>E58/'2016'!E59*100</f>
        <v>100</v>
      </c>
      <c r="G58" s="10">
        <v>0</v>
      </c>
      <c r="H58" s="5"/>
    </row>
    <row r="59" spans="1:8" s="6" customFormat="1" ht="61.5" customHeight="1" x14ac:dyDescent="0.25">
      <c r="A59" s="19"/>
      <c r="B59" s="2" t="s">
        <v>167</v>
      </c>
      <c r="C59" s="41" t="s">
        <v>12</v>
      </c>
      <c r="D59" s="41">
        <v>1</v>
      </c>
      <c r="E59" s="10">
        <v>1</v>
      </c>
      <c r="F59" s="29">
        <f>E59/'2016'!E60*100</f>
        <v>76.92307692307692</v>
      </c>
      <c r="G59" s="10">
        <v>-1</v>
      </c>
      <c r="H59" s="5"/>
    </row>
    <row r="60" spans="1:8" s="6" customFormat="1" ht="15" customHeight="1" x14ac:dyDescent="0.25">
      <c r="A60" s="19"/>
      <c r="B60" s="83" t="s">
        <v>168</v>
      </c>
      <c r="C60" s="84"/>
      <c r="D60" s="84"/>
      <c r="E60" s="84"/>
      <c r="F60" s="84"/>
      <c r="G60" s="85"/>
      <c r="H60" s="5"/>
    </row>
    <row r="61" spans="1:8" s="6" customFormat="1" ht="45.75" customHeight="1" x14ac:dyDescent="0.25">
      <c r="A61" s="19"/>
      <c r="B61" s="2" t="s">
        <v>169</v>
      </c>
      <c r="C61" s="25" t="s">
        <v>170</v>
      </c>
      <c r="D61" s="25">
        <v>5</v>
      </c>
      <c r="E61" s="10">
        <v>8</v>
      </c>
      <c r="F61" s="29">
        <f>E61/'2016'!E62*100</f>
        <v>100</v>
      </c>
      <c r="G61" s="10">
        <v>0</v>
      </c>
      <c r="H61" s="5"/>
    </row>
    <row r="62" spans="1:8" s="6" customFormat="1" ht="30.75" customHeight="1" x14ac:dyDescent="0.25">
      <c r="A62" s="19"/>
      <c r="B62" s="2" t="s">
        <v>171</v>
      </c>
      <c r="C62" s="25" t="s">
        <v>98</v>
      </c>
      <c r="D62" s="25">
        <v>0</v>
      </c>
      <c r="E62" s="10">
        <v>0</v>
      </c>
      <c r="F62" s="29">
        <v>100</v>
      </c>
      <c r="G62" s="10">
        <v>0</v>
      </c>
      <c r="H62" s="5"/>
    </row>
    <row r="63" spans="1:8" s="6" customFormat="1" ht="28.5" customHeight="1" x14ac:dyDescent="0.25">
      <c r="A63" s="19"/>
      <c r="B63" s="104" t="s">
        <v>172</v>
      </c>
      <c r="C63" s="105"/>
      <c r="D63" s="105"/>
      <c r="E63" s="105"/>
      <c r="F63" s="105"/>
      <c r="G63" s="105"/>
      <c r="H63" s="5"/>
    </row>
    <row r="64" spans="1:8" s="6" customFormat="1" ht="47.25" customHeight="1" x14ac:dyDescent="0.25">
      <c r="A64" s="19"/>
      <c r="B64" s="48" t="s">
        <v>173</v>
      </c>
      <c r="C64" s="49" t="s">
        <v>12</v>
      </c>
      <c r="D64" s="49">
        <v>20</v>
      </c>
      <c r="E64" s="50">
        <v>60</v>
      </c>
      <c r="F64" s="29">
        <f>E64/'2016'!E65*100</f>
        <v>116.05415860735009</v>
      </c>
      <c r="G64" s="50">
        <v>1</v>
      </c>
      <c r="H64" s="5"/>
    </row>
    <row r="65" spans="1:8" s="6" customFormat="1" ht="19.5" customHeight="1" x14ac:dyDescent="0.25">
      <c r="A65" s="19"/>
      <c r="B65" s="48" t="s">
        <v>174</v>
      </c>
      <c r="C65" s="49" t="s">
        <v>12</v>
      </c>
      <c r="D65" s="49">
        <v>50</v>
      </c>
      <c r="E65" s="50">
        <v>60</v>
      </c>
      <c r="F65" s="29">
        <f>E65/'2016'!E66*100</f>
        <v>100</v>
      </c>
      <c r="G65" s="50">
        <v>0</v>
      </c>
      <c r="H65" s="5"/>
    </row>
    <row r="66" spans="1:8" s="6" customFormat="1" ht="28.5" customHeight="1" x14ac:dyDescent="0.25">
      <c r="A66" s="19"/>
      <c r="B66" s="48" t="s">
        <v>175</v>
      </c>
      <c r="C66" s="49" t="s">
        <v>12</v>
      </c>
      <c r="D66" s="49">
        <v>100</v>
      </c>
      <c r="E66" s="50">
        <v>100</v>
      </c>
      <c r="F66" s="29">
        <f>E66/'2016'!E67*100</f>
        <v>100</v>
      </c>
      <c r="G66" s="50">
        <v>0</v>
      </c>
      <c r="H66" s="5"/>
    </row>
    <row r="67" spans="1:8" s="6" customFormat="1" ht="28.5" customHeight="1" x14ac:dyDescent="0.25">
      <c r="A67" s="19"/>
      <c r="B67" s="48" t="s">
        <v>176</v>
      </c>
      <c r="C67" s="49" t="s">
        <v>12</v>
      </c>
      <c r="D67" s="49">
        <v>5</v>
      </c>
      <c r="E67" s="50">
        <v>0</v>
      </c>
      <c r="F67" s="29">
        <v>0</v>
      </c>
      <c r="G67" s="50">
        <v>-1</v>
      </c>
      <c r="H67" s="5"/>
    </row>
    <row r="68" spans="1:8" s="6" customFormat="1" ht="16.5" customHeight="1" x14ac:dyDescent="0.25">
      <c r="A68" s="19"/>
      <c r="B68" s="48" t="s">
        <v>177</v>
      </c>
      <c r="C68" s="49" t="s">
        <v>12</v>
      </c>
      <c r="D68" s="49">
        <v>100</v>
      </c>
      <c r="E68" s="50">
        <v>100</v>
      </c>
      <c r="F68" s="29">
        <f>E68/'2016'!E69*100</f>
        <v>100</v>
      </c>
      <c r="G68" s="50">
        <v>0</v>
      </c>
      <c r="H68" s="5"/>
    </row>
    <row r="69" spans="1:8" s="6" customFormat="1" ht="48" customHeight="1" x14ac:dyDescent="0.25">
      <c r="A69" s="19"/>
      <c r="B69" s="48" t="s">
        <v>178</v>
      </c>
      <c r="C69" s="49" t="s">
        <v>12</v>
      </c>
      <c r="D69" s="49">
        <v>50</v>
      </c>
      <c r="E69" s="50">
        <v>60</v>
      </c>
      <c r="F69" s="29">
        <f>E69/'2016'!E70*100</f>
        <v>100</v>
      </c>
      <c r="G69" s="50">
        <v>0</v>
      </c>
      <c r="H69" s="5"/>
    </row>
    <row r="70" spans="1:8" s="6" customFormat="1" ht="32.25" customHeight="1" x14ac:dyDescent="0.25">
      <c r="A70" s="19"/>
      <c r="B70" s="48" t="s">
        <v>179</v>
      </c>
      <c r="C70" s="49" t="s">
        <v>12</v>
      </c>
      <c r="D70" s="49">
        <v>10</v>
      </c>
      <c r="E70" s="50">
        <v>13.3</v>
      </c>
      <c r="F70" s="29">
        <f>E70/'2016'!E71*100</f>
        <v>100</v>
      </c>
      <c r="G70" s="50">
        <v>0</v>
      </c>
      <c r="H70" s="5"/>
    </row>
    <row r="71" spans="1:8" s="6" customFormat="1" ht="47.25" customHeight="1" x14ac:dyDescent="0.25">
      <c r="A71" s="19"/>
      <c r="B71" s="48" t="s">
        <v>180</v>
      </c>
      <c r="C71" s="49" t="s">
        <v>12</v>
      </c>
      <c r="D71" s="49">
        <v>80</v>
      </c>
      <c r="E71" s="50">
        <v>89</v>
      </c>
      <c r="F71" s="29">
        <f>E71/'2016'!E72*100</f>
        <v>101.2514220705347</v>
      </c>
      <c r="G71" s="50">
        <v>1</v>
      </c>
      <c r="H71" s="5"/>
    </row>
    <row r="72" spans="1:8" s="6" customFormat="1" ht="29.25" customHeight="1" x14ac:dyDescent="0.25">
      <c r="A72" s="19"/>
      <c r="B72" s="48" t="s">
        <v>181</v>
      </c>
      <c r="C72" s="49" t="s">
        <v>12</v>
      </c>
      <c r="D72" s="49">
        <v>10</v>
      </c>
      <c r="E72" s="50">
        <v>2.2599999999999998</v>
      </c>
      <c r="F72" s="29">
        <v>150</v>
      </c>
      <c r="G72" s="50">
        <v>1</v>
      </c>
      <c r="H72" s="5"/>
    </row>
    <row r="73" spans="1:8" s="6" customFormat="1" ht="31.5" customHeight="1" x14ac:dyDescent="0.25">
      <c r="A73" s="19"/>
      <c r="B73" s="106" t="s">
        <v>182</v>
      </c>
      <c r="C73" s="107"/>
      <c r="D73" s="107"/>
      <c r="E73" s="107"/>
      <c r="F73" s="107"/>
      <c r="G73" s="108"/>
      <c r="H73" s="5"/>
    </row>
    <row r="74" spans="1:8" s="6" customFormat="1" ht="45.75" customHeight="1" x14ac:dyDescent="0.25">
      <c r="A74" s="19"/>
      <c r="B74" s="48" t="s">
        <v>183</v>
      </c>
      <c r="C74" s="42" t="s">
        <v>12</v>
      </c>
      <c r="D74" s="42" t="s">
        <v>184</v>
      </c>
      <c r="E74" s="42">
        <v>70</v>
      </c>
      <c r="F74" s="29">
        <f>E74/'2016'!E75*100</f>
        <v>101.44927536231884</v>
      </c>
      <c r="G74" s="42">
        <v>1</v>
      </c>
      <c r="H74" s="5"/>
    </row>
    <row r="75" spans="1:8" s="6" customFormat="1" ht="63.75" customHeight="1" x14ac:dyDescent="0.25">
      <c r="A75" s="19"/>
      <c r="B75" s="48" t="s">
        <v>185</v>
      </c>
      <c r="C75" s="42" t="s">
        <v>12</v>
      </c>
      <c r="D75" s="42" t="s">
        <v>186</v>
      </c>
      <c r="E75" s="42">
        <v>0</v>
      </c>
      <c r="F75" s="29">
        <v>0</v>
      </c>
      <c r="G75" s="42">
        <v>-1</v>
      </c>
      <c r="H75" s="5"/>
    </row>
    <row r="76" spans="1:8" s="6" customFormat="1" ht="63.75" customHeight="1" x14ac:dyDescent="0.25">
      <c r="A76" s="19"/>
      <c r="B76" s="48" t="s">
        <v>187</v>
      </c>
      <c r="C76" s="53" t="s">
        <v>12</v>
      </c>
      <c r="D76" s="42" t="s">
        <v>188</v>
      </c>
      <c r="E76" s="53">
        <v>87</v>
      </c>
      <c r="F76" s="29">
        <f>E76/'2016'!E77*100</f>
        <v>100</v>
      </c>
      <c r="G76" s="53">
        <v>0</v>
      </c>
      <c r="H76" s="5"/>
    </row>
    <row r="77" spans="1:8" s="6" customFormat="1" ht="45.75" customHeight="1" x14ac:dyDescent="0.25">
      <c r="A77" s="19"/>
      <c r="B77" s="48" t="s">
        <v>189</v>
      </c>
      <c r="C77" s="53" t="s">
        <v>12</v>
      </c>
      <c r="D77" s="53" t="s">
        <v>149</v>
      </c>
      <c r="E77" s="53">
        <v>100</v>
      </c>
      <c r="F77" s="29">
        <f>E77/'2016'!E78*100</f>
        <v>100</v>
      </c>
      <c r="G77" s="53">
        <v>0</v>
      </c>
      <c r="H77" s="5"/>
    </row>
    <row r="78" spans="1:8" s="6" customFormat="1" ht="46.5" customHeight="1" x14ac:dyDescent="0.25">
      <c r="A78" s="19"/>
      <c r="B78" s="2" t="s">
        <v>190</v>
      </c>
      <c r="C78" s="51" t="s">
        <v>49</v>
      </c>
      <c r="D78" s="53" t="s">
        <v>191</v>
      </c>
      <c r="E78" s="52">
        <v>2745</v>
      </c>
      <c r="F78" s="29">
        <f>E78/'2016'!E79*100</f>
        <v>102.54015689204333</v>
      </c>
      <c r="G78" s="52">
        <v>1</v>
      </c>
      <c r="H78" s="5"/>
    </row>
    <row r="79" spans="1:8" s="6" customFormat="1" ht="18.75" customHeight="1" x14ac:dyDescent="0.25">
      <c r="A79" s="19"/>
      <c r="B79" s="3" t="s">
        <v>19</v>
      </c>
      <c r="C79" s="4"/>
      <c r="D79" s="4"/>
      <c r="E79" s="21"/>
      <c r="F79" s="38"/>
      <c r="G79" s="21">
        <f>G40+G41+G42+G43+G44+G45+G47+G48+G49+G50+G51+G52+G53+G55+G56+G57+G58+G59+G61+G62+G64+G65+G66+G67+G68+G69+G70+G71+G72+G74+G75+G76+G77+G78</f>
        <v>1</v>
      </c>
      <c r="H79" s="5"/>
    </row>
    <row r="80" spans="1:8" s="6" customFormat="1" ht="17.25" customHeight="1" x14ac:dyDescent="0.25">
      <c r="A80" s="19">
        <v>9</v>
      </c>
      <c r="B80" s="94" t="s">
        <v>204</v>
      </c>
      <c r="C80" s="95"/>
      <c r="D80" s="95"/>
      <c r="E80" s="95"/>
      <c r="F80" s="95"/>
      <c r="G80" s="96"/>
      <c r="H80" s="5"/>
    </row>
    <row r="81" spans="1:8" s="6" customFormat="1" ht="31.5" customHeight="1" x14ac:dyDescent="0.25">
      <c r="A81" s="19"/>
      <c r="B81" s="2" t="s">
        <v>214</v>
      </c>
      <c r="C81" s="25" t="s">
        <v>49</v>
      </c>
      <c r="D81" s="25">
        <v>3</v>
      </c>
      <c r="E81" s="10">
        <v>11</v>
      </c>
      <c r="F81" s="29">
        <f>E81/'2016'!E82*100</f>
        <v>28.947368421052634</v>
      </c>
      <c r="G81" s="10">
        <v>1</v>
      </c>
      <c r="H81" s="5"/>
    </row>
    <row r="82" spans="1:8" s="6" customFormat="1" ht="30.75" customHeight="1" x14ac:dyDescent="0.25">
      <c r="A82" s="19"/>
      <c r="B82" s="2" t="s">
        <v>215</v>
      </c>
      <c r="C82" s="25" t="s">
        <v>23</v>
      </c>
      <c r="D82" s="25">
        <v>8</v>
      </c>
      <c r="E82" s="10">
        <v>5</v>
      </c>
      <c r="F82" s="29">
        <f>E82/'2016'!E83*100</f>
        <v>100</v>
      </c>
      <c r="G82" s="10">
        <v>0</v>
      </c>
      <c r="H82" s="5"/>
    </row>
    <row r="83" spans="1:8" s="6" customFormat="1" ht="57" customHeight="1" x14ac:dyDescent="0.25">
      <c r="A83" s="19"/>
      <c r="B83" s="2" t="s">
        <v>216</v>
      </c>
      <c r="C83" s="62" t="s">
        <v>47</v>
      </c>
      <c r="D83" s="62">
        <v>3</v>
      </c>
      <c r="E83" s="59">
        <v>10</v>
      </c>
      <c r="F83" s="29">
        <f>E83/'2016'!E84*100</f>
        <v>166.66666666666669</v>
      </c>
      <c r="G83" s="59">
        <v>1</v>
      </c>
      <c r="H83" s="5"/>
    </row>
    <row r="84" spans="1:8" s="6" customFormat="1" ht="48" customHeight="1" x14ac:dyDescent="0.25">
      <c r="A84" s="19"/>
      <c r="B84" s="2" t="s">
        <v>217</v>
      </c>
      <c r="C84" s="62" t="s">
        <v>47</v>
      </c>
      <c r="D84" s="62">
        <v>3</v>
      </c>
      <c r="E84" s="59">
        <v>2</v>
      </c>
      <c r="F84" s="29">
        <f>E84/'2016'!E85*100</f>
        <v>66.666666666666657</v>
      </c>
      <c r="G84" s="59">
        <v>-1</v>
      </c>
      <c r="H84" s="5"/>
    </row>
    <row r="85" spans="1:8" s="6" customFormat="1" ht="35.25" customHeight="1" x14ac:dyDescent="0.25">
      <c r="A85" s="19"/>
      <c r="B85" s="2" t="s">
        <v>218</v>
      </c>
      <c r="C85" s="62" t="s">
        <v>47</v>
      </c>
      <c r="D85" s="62">
        <v>12</v>
      </c>
      <c r="E85" s="59">
        <v>2</v>
      </c>
      <c r="F85" s="29">
        <f>E85/'2016'!E86*100</f>
        <v>200</v>
      </c>
      <c r="G85" s="59">
        <v>1</v>
      </c>
      <c r="H85" s="5"/>
    </row>
    <row r="86" spans="1:8" s="6" customFormat="1" ht="35.25" customHeight="1" x14ac:dyDescent="0.25">
      <c r="A86" s="19"/>
      <c r="B86" s="2" t="s">
        <v>219</v>
      </c>
      <c r="C86" s="62" t="s">
        <v>12</v>
      </c>
      <c r="D86" s="62" t="s">
        <v>220</v>
      </c>
      <c r="E86" s="59">
        <v>4</v>
      </c>
      <c r="F86" s="29">
        <v>100</v>
      </c>
      <c r="G86" s="59">
        <v>0</v>
      </c>
      <c r="H86" s="5"/>
    </row>
    <row r="87" spans="1:8" s="6" customFormat="1" ht="18" customHeight="1" x14ac:dyDescent="0.25">
      <c r="A87" s="19"/>
      <c r="B87" s="3" t="s">
        <v>19</v>
      </c>
      <c r="C87" s="4"/>
      <c r="D87" s="4"/>
      <c r="E87" s="21"/>
      <c r="F87" s="38"/>
      <c r="G87" s="21">
        <v>2</v>
      </c>
      <c r="H87" s="5"/>
    </row>
    <row r="88" spans="1:8" s="6" customFormat="1" ht="17.25" customHeight="1" x14ac:dyDescent="0.25">
      <c r="A88" s="19">
        <v>10</v>
      </c>
      <c r="B88" s="97" t="s">
        <v>205</v>
      </c>
      <c r="C88" s="98"/>
      <c r="D88" s="98"/>
      <c r="E88" s="98"/>
      <c r="F88" s="98"/>
      <c r="G88" s="98"/>
      <c r="H88" s="5"/>
    </row>
    <row r="89" spans="1:8" s="6" customFormat="1" ht="34.5" customHeight="1" x14ac:dyDescent="0.25">
      <c r="A89" s="19"/>
      <c r="B89" s="2" t="s">
        <v>211</v>
      </c>
      <c r="C89" s="26" t="s">
        <v>98</v>
      </c>
      <c r="D89" s="26">
        <v>30</v>
      </c>
      <c r="E89" s="22">
        <v>30</v>
      </c>
      <c r="F89" s="39">
        <f>E89/'2016'!E89*100</f>
        <v>47.619047619047613</v>
      </c>
      <c r="G89" s="22">
        <v>-1</v>
      </c>
      <c r="H89" s="5"/>
    </row>
    <row r="90" spans="1:8" s="6" customFormat="1" ht="18" customHeight="1" x14ac:dyDescent="0.25">
      <c r="A90" s="19"/>
      <c r="B90" s="3" t="s">
        <v>19</v>
      </c>
      <c r="C90" s="4"/>
      <c r="D90" s="4"/>
      <c r="E90" s="21"/>
      <c r="F90" s="38"/>
      <c r="G90" s="21">
        <v>-1</v>
      </c>
      <c r="H90" s="5"/>
    </row>
    <row r="91" spans="1:8" s="6" customFormat="1" ht="17.25" customHeight="1" x14ac:dyDescent="0.25">
      <c r="A91" s="19">
        <v>11</v>
      </c>
      <c r="B91" s="94" t="s">
        <v>203</v>
      </c>
      <c r="C91" s="95"/>
      <c r="D91" s="95"/>
      <c r="E91" s="95"/>
      <c r="F91" s="95"/>
      <c r="G91" s="96"/>
      <c r="H91" s="5"/>
    </row>
    <row r="92" spans="1:8" s="6" customFormat="1" ht="30.75" customHeight="1" x14ac:dyDescent="0.25">
      <c r="A92" s="19"/>
      <c r="B92" s="2" t="s">
        <v>56</v>
      </c>
      <c r="C92" s="25" t="s">
        <v>57</v>
      </c>
      <c r="D92" s="25">
        <v>4</v>
      </c>
      <c r="E92" s="10">
        <v>4</v>
      </c>
      <c r="F92" s="39">
        <f>E92/'2016'!E92*100</f>
        <v>66.666666666666657</v>
      </c>
      <c r="G92" s="10">
        <v>-1</v>
      </c>
      <c r="H92" s="5"/>
    </row>
    <row r="93" spans="1:8" s="6" customFormat="1" ht="18.75" customHeight="1" x14ac:dyDescent="0.25">
      <c r="A93" s="19"/>
      <c r="B93" s="3" t="s">
        <v>19</v>
      </c>
      <c r="C93" s="4"/>
      <c r="D93" s="4"/>
      <c r="E93" s="21"/>
      <c r="F93" s="38"/>
      <c r="G93" s="21">
        <v>-1</v>
      </c>
      <c r="H93" s="5"/>
    </row>
    <row r="94" spans="1:8" s="6" customFormat="1" ht="31.5" customHeight="1" x14ac:dyDescent="0.25">
      <c r="A94" s="19">
        <v>12</v>
      </c>
      <c r="B94" s="94" t="s">
        <v>121</v>
      </c>
      <c r="C94" s="95"/>
      <c r="D94" s="95"/>
      <c r="E94" s="95"/>
      <c r="F94" s="95"/>
      <c r="G94" s="96"/>
      <c r="H94" s="5"/>
    </row>
    <row r="95" spans="1:8" s="6" customFormat="1" ht="31.5" customHeight="1" x14ac:dyDescent="0.25">
      <c r="A95" s="19"/>
      <c r="B95" s="9" t="s">
        <v>85</v>
      </c>
      <c r="C95" s="10" t="s">
        <v>65</v>
      </c>
      <c r="D95" s="10">
        <v>240.6</v>
      </c>
      <c r="E95" s="10">
        <v>240.6</v>
      </c>
      <c r="F95" s="39">
        <f>E95/'2016'!E95*100</f>
        <v>100</v>
      </c>
      <c r="G95" s="10">
        <v>0</v>
      </c>
      <c r="H95" s="5"/>
    </row>
    <row r="96" spans="1:8" s="6" customFormat="1" ht="17.25" customHeight="1" x14ac:dyDescent="0.25">
      <c r="A96" s="19"/>
      <c r="B96" s="3" t="s">
        <v>19</v>
      </c>
      <c r="C96" s="4"/>
      <c r="D96" s="21"/>
      <c r="E96" s="21"/>
      <c r="F96" s="38"/>
      <c r="G96" s="21">
        <f>G95</f>
        <v>0</v>
      </c>
      <c r="H96" s="5"/>
    </row>
    <row r="97" spans="1:8" s="6" customFormat="1" ht="28.5" customHeight="1" x14ac:dyDescent="0.25">
      <c r="A97" s="19">
        <v>13</v>
      </c>
      <c r="B97" s="94" t="s">
        <v>206</v>
      </c>
      <c r="C97" s="95"/>
      <c r="D97" s="95"/>
      <c r="E97" s="95"/>
      <c r="F97" s="95"/>
      <c r="G97" s="96"/>
      <c r="H97" s="5"/>
    </row>
    <row r="98" spans="1:8" s="6" customFormat="1" ht="18" customHeight="1" x14ac:dyDescent="0.25">
      <c r="A98" s="19"/>
      <c r="B98" s="2" t="s">
        <v>142</v>
      </c>
      <c r="C98" s="25" t="s">
        <v>23</v>
      </c>
      <c r="D98" s="10">
        <v>3</v>
      </c>
      <c r="E98" s="10">
        <v>0</v>
      </c>
      <c r="F98" s="29">
        <f>E98/'2016'!E98*100</f>
        <v>0</v>
      </c>
      <c r="G98" s="10">
        <v>-1</v>
      </c>
      <c r="H98" s="5"/>
    </row>
    <row r="99" spans="1:8" s="6" customFormat="1" ht="17.25" customHeight="1" x14ac:dyDescent="0.25">
      <c r="A99" s="19"/>
      <c r="B99" s="3" t="s">
        <v>19</v>
      </c>
      <c r="C99" s="4"/>
      <c r="D99" s="4"/>
      <c r="E99" s="21"/>
      <c r="F99" s="38"/>
      <c r="G99" s="21">
        <f>G98</f>
        <v>-1</v>
      </c>
      <c r="H99" s="5"/>
    </row>
    <row r="100" spans="1:8" s="6" customFormat="1" ht="17.25" customHeight="1" x14ac:dyDescent="0.25">
      <c r="A100" s="19">
        <v>14</v>
      </c>
      <c r="B100" s="94" t="s">
        <v>202</v>
      </c>
      <c r="C100" s="95"/>
      <c r="D100" s="95"/>
      <c r="E100" s="95"/>
      <c r="F100" s="95"/>
      <c r="G100" s="96"/>
      <c r="H100" s="5"/>
    </row>
    <row r="101" spans="1:8" s="6" customFormat="1" ht="81" customHeight="1" x14ac:dyDescent="0.25">
      <c r="A101" s="19"/>
      <c r="B101" s="7" t="s">
        <v>224</v>
      </c>
      <c r="C101" s="25" t="s">
        <v>23</v>
      </c>
      <c r="D101" s="25" t="s">
        <v>69</v>
      </c>
      <c r="E101" s="10">
        <v>4</v>
      </c>
      <c r="F101" s="29">
        <v>100</v>
      </c>
      <c r="G101" s="10">
        <v>0</v>
      </c>
      <c r="H101" s="5"/>
    </row>
    <row r="102" spans="1:8" s="6" customFormat="1" ht="92.25" customHeight="1" x14ac:dyDescent="0.25">
      <c r="A102" s="19"/>
      <c r="B102" s="7" t="s">
        <v>64</v>
      </c>
      <c r="C102" s="25" t="s">
        <v>49</v>
      </c>
      <c r="D102" s="25" t="s">
        <v>70</v>
      </c>
      <c r="E102" s="10">
        <v>122</v>
      </c>
      <c r="F102" s="29">
        <f>E102/'2016'!E102*100</f>
        <v>128.42105263157896</v>
      </c>
      <c r="G102" s="10">
        <v>0</v>
      </c>
      <c r="H102" s="5"/>
    </row>
    <row r="103" spans="1:8" s="6" customFormat="1" ht="18.75" customHeight="1" x14ac:dyDescent="0.25">
      <c r="A103" s="19"/>
      <c r="B103" s="3" t="s">
        <v>19</v>
      </c>
      <c r="C103" s="4"/>
      <c r="D103" s="4"/>
      <c r="E103" s="21"/>
      <c r="F103" s="38"/>
      <c r="G103" s="21">
        <f>G101+G102</f>
        <v>0</v>
      </c>
      <c r="H103" s="5"/>
    </row>
    <row r="104" spans="1:8" s="6" customFormat="1" ht="17.25" customHeight="1" x14ac:dyDescent="0.25">
      <c r="A104" s="19">
        <v>15</v>
      </c>
      <c r="B104" s="94" t="s">
        <v>110</v>
      </c>
      <c r="C104" s="95"/>
      <c r="D104" s="95"/>
      <c r="E104" s="95"/>
      <c r="F104" s="95"/>
      <c r="G104" s="96"/>
      <c r="H104" s="5"/>
    </row>
    <row r="105" spans="1:8" ht="50.25" customHeight="1" x14ac:dyDescent="0.25">
      <c r="B105" s="9" t="s">
        <v>118</v>
      </c>
      <c r="C105" s="10" t="s">
        <v>47</v>
      </c>
      <c r="D105" s="10">
        <v>5</v>
      </c>
      <c r="E105" s="10">
        <v>211</v>
      </c>
      <c r="F105" s="29">
        <v>100</v>
      </c>
      <c r="G105" s="10">
        <v>0</v>
      </c>
      <c r="H105" s="17"/>
    </row>
    <row r="106" spans="1:8" ht="46.5" customHeight="1" x14ac:dyDescent="0.25">
      <c r="B106" s="9" t="s">
        <v>119</v>
      </c>
      <c r="C106" s="10" t="s">
        <v>47</v>
      </c>
      <c r="D106" s="10">
        <v>10</v>
      </c>
      <c r="E106" s="10">
        <v>62</v>
      </c>
      <c r="F106" s="29">
        <f>E106/'2016'!E105*100</f>
        <v>29.383886255924168</v>
      </c>
      <c r="G106" s="10">
        <v>-1</v>
      </c>
      <c r="H106" s="17"/>
    </row>
    <row r="107" spans="1:8" ht="17.25" customHeight="1" x14ac:dyDescent="0.25">
      <c r="B107" s="3" t="s">
        <v>19</v>
      </c>
      <c r="C107" s="4"/>
      <c r="D107" s="4"/>
      <c r="E107" s="4"/>
      <c r="F107" s="37"/>
      <c r="G107" s="4">
        <v>-1</v>
      </c>
      <c r="H107" s="17"/>
    </row>
    <row r="108" spans="1:8" s="6" customFormat="1" ht="32.25" customHeight="1" x14ac:dyDescent="0.25">
      <c r="A108" s="19">
        <v>16</v>
      </c>
      <c r="B108" s="94" t="s">
        <v>200</v>
      </c>
      <c r="C108" s="95"/>
      <c r="D108" s="95"/>
      <c r="E108" s="95"/>
      <c r="F108" s="95"/>
      <c r="G108" s="96"/>
      <c r="H108" s="5"/>
    </row>
    <row r="109" spans="1:8" ht="50.25" customHeight="1" x14ac:dyDescent="0.25">
      <c r="B109" s="9" t="s">
        <v>74</v>
      </c>
      <c r="C109" s="10" t="s">
        <v>12</v>
      </c>
      <c r="D109" s="10">
        <v>5</v>
      </c>
      <c r="E109" s="10">
        <v>5</v>
      </c>
      <c r="F109" s="29">
        <f>E109/'2016'!E109*100</f>
        <v>83.333333333333343</v>
      </c>
      <c r="G109" s="10">
        <v>-1</v>
      </c>
      <c r="H109" s="17"/>
    </row>
    <row r="110" spans="1:8" ht="46.5" customHeight="1" x14ac:dyDescent="0.25">
      <c r="B110" s="9" t="s">
        <v>75</v>
      </c>
      <c r="C110" s="10" t="s">
        <v>12</v>
      </c>
      <c r="D110" s="10">
        <v>10</v>
      </c>
      <c r="E110" s="10">
        <v>15</v>
      </c>
      <c r="F110" s="29">
        <f>E110/'2016'!E110*100</f>
        <v>37.5</v>
      </c>
      <c r="G110" s="10">
        <v>-1</v>
      </c>
      <c r="H110" s="17"/>
    </row>
    <row r="111" spans="1:8" ht="17.25" customHeight="1" x14ac:dyDescent="0.25">
      <c r="B111" s="3" t="s">
        <v>19</v>
      </c>
      <c r="C111" s="4"/>
      <c r="D111" s="4"/>
      <c r="E111" s="4"/>
      <c r="F111" s="37"/>
      <c r="G111" s="4">
        <f>G110+G109</f>
        <v>-2</v>
      </c>
      <c r="H111" s="17"/>
    </row>
    <row r="112" spans="1:8" s="6" customFormat="1" ht="32.25" customHeight="1" x14ac:dyDescent="0.25">
      <c r="A112" s="19">
        <v>17</v>
      </c>
      <c r="B112" s="94" t="s">
        <v>42</v>
      </c>
      <c r="C112" s="95"/>
      <c r="D112" s="95"/>
      <c r="E112" s="95"/>
      <c r="F112" s="95"/>
      <c r="G112" s="96"/>
      <c r="H112" s="5"/>
    </row>
    <row r="113" spans="1:8" ht="31.5" customHeight="1" x14ac:dyDescent="0.25">
      <c r="B113" s="9" t="s">
        <v>127</v>
      </c>
      <c r="C113" s="10" t="s">
        <v>128</v>
      </c>
      <c r="D113" s="10">
        <v>5</v>
      </c>
      <c r="E113" s="10">
        <v>7</v>
      </c>
      <c r="F113" s="29">
        <f>E113/'2016'!E113*100</f>
        <v>70</v>
      </c>
      <c r="G113" s="10">
        <v>-1</v>
      </c>
      <c r="H113" s="17"/>
    </row>
    <row r="114" spans="1:8" ht="34.5" customHeight="1" x14ac:dyDescent="0.25">
      <c r="B114" s="9" t="s">
        <v>129</v>
      </c>
      <c r="C114" s="10" t="s">
        <v>65</v>
      </c>
      <c r="D114" s="10">
        <v>0.5</v>
      </c>
      <c r="E114" s="10">
        <v>1.454</v>
      </c>
      <c r="F114" s="29">
        <f>E114/'2016'!E114*100</f>
        <v>450.15479876160987</v>
      </c>
      <c r="G114" s="10">
        <v>1</v>
      </c>
      <c r="H114" s="17"/>
    </row>
    <row r="115" spans="1:8" ht="17.25" customHeight="1" x14ac:dyDescent="0.25">
      <c r="B115" s="3" t="s">
        <v>19</v>
      </c>
      <c r="C115" s="4"/>
      <c r="D115" s="4"/>
      <c r="E115" s="4"/>
      <c r="F115" s="37"/>
      <c r="G115" s="4">
        <f>G113+G114</f>
        <v>0</v>
      </c>
      <c r="H115" s="17"/>
    </row>
    <row r="116" spans="1:8" s="6" customFormat="1" ht="32.25" customHeight="1" x14ac:dyDescent="0.25">
      <c r="A116" s="19">
        <v>18</v>
      </c>
      <c r="B116" s="94" t="s">
        <v>130</v>
      </c>
      <c r="C116" s="95"/>
      <c r="D116" s="95"/>
      <c r="E116" s="95"/>
      <c r="F116" s="95"/>
      <c r="G116" s="96"/>
      <c r="H116" s="5"/>
    </row>
    <row r="117" spans="1:8" ht="31.5" customHeight="1" x14ac:dyDescent="0.25">
      <c r="B117" s="9" t="s">
        <v>131</v>
      </c>
      <c r="C117" s="10" t="s">
        <v>128</v>
      </c>
      <c r="D117" s="10">
        <v>14922</v>
      </c>
      <c r="E117" s="10">
        <v>23446</v>
      </c>
      <c r="F117" s="29">
        <f>E117/'2016'!E117*100</f>
        <v>180.72920681415246</v>
      </c>
      <c r="G117" s="10">
        <v>1</v>
      </c>
      <c r="H117" s="17"/>
    </row>
    <row r="118" spans="1:8" ht="32.25" customHeight="1" x14ac:dyDescent="0.25">
      <c r="B118" s="9" t="s">
        <v>132</v>
      </c>
      <c r="C118" s="10" t="s">
        <v>133</v>
      </c>
      <c r="D118" s="10">
        <v>60</v>
      </c>
      <c r="E118" s="10">
        <v>90</v>
      </c>
      <c r="F118" s="29">
        <f>E118/'2016'!E118*100</f>
        <v>100</v>
      </c>
      <c r="G118" s="10">
        <v>0</v>
      </c>
      <c r="H118" s="17"/>
    </row>
    <row r="119" spans="1:8" ht="48" customHeight="1" x14ac:dyDescent="0.25">
      <c r="B119" s="9" t="s">
        <v>134</v>
      </c>
      <c r="C119" s="10" t="s">
        <v>135</v>
      </c>
      <c r="D119" s="10">
        <v>15</v>
      </c>
      <c r="E119" s="10">
        <v>15</v>
      </c>
      <c r="F119" s="29">
        <f>E119/'2016'!E119*100</f>
        <v>100</v>
      </c>
      <c r="G119" s="10">
        <v>0</v>
      </c>
      <c r="H119" s="17"/>
    </row>
    <row r="120" spans="1:8" ht="17.25" customHeight="1" x14ac:dyDescent="0.25">
      <c r="B120" s="3" t="s">
        <v>19</v>
      </c>
      <c r="C120" s="4"/>
      <c r="D120" s="4"/>
      <c r="E120" s="4"/>
      <c r="F120" s="37"/>
      <c r="G120" s="4">
        <f>G117+G118+G119</f>
        <v>1</v>
      </c>
      <c r="H120" s="17"/>
    </row>
  </sheetData>
  <mergeCells count="29">
    <mergeCell ref="B39:G39"/>
    <mergeCell ref="B46:G46"/>
    <mergeCell ref="B54:G54"/>
    <mergeCell ref="B116:G116"/>
    <mergeCell ref="B112:G112"/>
    <mergeCell ref="B104:G104"/>
    <mergeCell ref="B108:G108"/>
    <mergeCell ref="B80:G80"/>
    <mergeCell ref="B88:G88"/>
    <mergeCell ref="B91:G91"/>
    <mergeCell ref="B94:G94"/>
    <mergeCell ref="B97:G97"/>
    <mergeCell ref="B100:G100"/>
    <mergeCell ref="B63:G63"/>
    <mergeCell ref="B73:G73"/>
    <mergeCell ref="B60:G60"/>
    <mergeCell ref="B5:G5"/>
    <mergeCell ref="B1:G1"/>
    <mergeCell ref="B2:G2"/>
    <mergeCell ref="B3:B4"/>
    <mergeCell ref="C3:C4"/>
    <mergeCell ref="D3:G3"/>
    <mergeCell ref="B32:G32"/>
    <mergeCell ref="B38:G38"/>
    <mergeCell ref="B9:G9"/>
    <mergeCell ref="B14:G14"/>
    <mergeCell ref="B19:G19"/>
    <mergeCell ref="B23:G23"/>
    <mergeCell ref="B28:G28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5"/>
  <sheetViews>
    <sheetView topLeftCell="A86" workbookViewId="0">
      <selection activeCell="B90" sqref="B90:G90"/>
    </sheetView>
  </sheetViews>
  <sheetFormatPr defaultRowHeight="15" x14ac:dyDescent="0.25"/>
  <cols>
    <col min="1" max="1" width="3.140625" customWidth="1"/>
    <col min="2" max="2" width="52" customWidth="1"/>
    <col min="3" max="3" width="10.28515625" customWidth="1"/>
    <col min="6" max="6" width="27.5703125" customWidth="1"/>
    <col min="7" max="7" width="19" style="12" customWidth="1"/>
  </cols>
  <sheetData>
    <row r="1" spans="1:7" ht="15.75" x14ac:dyDescent="0.25">
      <c r="B1" s="131" t="s">
        <v>8</v>
      </c>
      <c r="C1" s="131"/>
      <c r="D1" s="131"/>
      <c r="E1" s="131"/>
      <c r="F1" s="131"/>
      <c r="G1" s="131"/>
    </row>
    <row r="2" spans="1:7" x14ac:dyDescent="0.25">
      <c r="B2" s="132" t="s">
        <v>9</v>
      </c>
      <c r="C2" s="132" t="s">
        <v>3</v>
      </c>
      <c r="D2" s="134" t="s">
        <v>10</v>
      </c>
      <c r="E2" s="135"/>
      <c r="F2" s="132" t="s">
        <v>11</v>
      </c>
      <c r="G2" s="136" t="s">
        <v>77</v>
      </c>
    </row>
    <row r="3" spans="1:7" x14ac:dyDescent="0.25">
      <c r="B3" s="133"/>
      <c r="C3" s="133"/>
      <c r="D3" s="8">
        <v>2016</v>
      </c>
      <c r="E3" s="8">
        <v>2017</v>
      </c>
      <c r="F3" s="133"/>
      <c r="G3" s="137"/>
    </row>
    <row r="4" spans="1:7" ht="30.75" customHeight="1" x14ac:dyDescent="0.25">
      <c r="A4">
        <v>1</v>
      </c>
      <c r="B4" s="86" t="s">
        <v>122</v>
      </c>
      <c r="C4" s="87"/>
      <c r="D4" s="87"/>
      <c r="E4" s="87"/>
      <c r="F4" s="87"/>
      <c r="G4" s="88"/>
    </row>
    <row r="5" spans="1:7" ht="57.75" customHeight="1" x14ac:dyDescent="0.25">
      <c r="B5" s="2" t="s">
        <v>115</v>
      </c>
      <c r="C5" s="8" t="s">
        <v>12</v>
      </c>
      <c r="D5" s="10">
        <f>'2016'!E6</f>
        <v>555.62</v>
      </c>
      <c r="E5" s="33">
        <f>'2017'!E6</f>
        <v>509.29</v>
      </c>
      <c r="F5" s="20" t="s">
        <v>105</v>
      </c>
      <c r="G5" s="29">
        <f>E5/D5*100</f>
        <v>91.661567258198048</v>
      </c>
    </row>
    <row r="6" spans="1:7" ht="87" customHeight="1" x14ac:dyDescent="0.25">
      <c r="B6" s="7" t="s">
        <v>238</v>
      </c>
      <c r="C6" s="8" t="s">
        <v>12</v>
      </c>
      <c r="D6" s="10">
        <f>'2016'!E7</f>
        <v>41.8</v>
      </c>
      <c r="E6" s="10">
        <f>'2017'!E7</f>
        <v>43.4</v>
      </c>
      <c r="F6" s="8" t="s">
        <v>25</v>
      </c>
      <c r="G6" s="29">
        <f>E6/D6*100</f>
        <v>103.82775119617224</v>
      </c>
    </row>
    <row r="7" spans="1:7" hidden="1" x14ac:dyDescent="0.25">
      <c r="A7">
        <v>2</v>
      </c>
      <c r="B7" s="115" t="s">
        <v>109</v>
      </c>
      <c r="C7" s="116"/>
      <c r="D7" s="116"/>
      <c r="E7" s="116"/>
      <c r="F7" s="116"/>
      <c r="G7" s="117"/>
    </row>
    <row r="8" spans="1:7" ht="60" hidden="1" x14ac:dyDescent="0.25">
      <c r="B8" s="7" t="s">
        <v>71</v>
      </c>
      <c r="C8" s="8" t="s">
        <v>21</v>
      </c>
      <c r="D8" s="20">
        <v>336.8</v>
      </c>
      <c r="E8" s="20">
        <v>0</v>
      </c>
      <c r="F8" s="8" t="s">
        <v>26</v>
      </c>
      <c r="G8" s="27">
        <f>E8/D8*100</f>
        <v>0</v>
      </c>
    </row>
    <row r="9" spans="1:7" ht="45" hidden="1" x14ac:dyDescent="0.25">
      <c r="B9" s="7" t="s">
        <v>72</v>
      </c>
      <c r="C9" s="8" t="s">
        <v>23</v>
      </c>
      <c r="D9" s="20">
        <v>6</v>
      </c>
      <c r="E9" s="20">
        <v>0</v>
      </c>
      <c r="F9" s="8" t="s">
        <v>27</v>
      </c>
      <c r="G9" s="27">
        <f>E9/D9*100</f>
        <v>0</v>
      </c>
    </row>
    <row r="10" spans="1:7" ht="45" hidden="1" x14ac:dyDescent="0.25">
      <c r="B10" s="7" t="s">
        <v>73</v>
      </c>
      <c r="C10" s="8" t="s">
        <v>23</v>
      </c>
      <c r="D10" s="20">
        <v>6</v>
      </c>
      <c r="E10" s="20">
        <v>0</v>
      </c>
      <c r="F10" s="8" t="s">
        <v>28</v>
      </c>
      <c r="G10" s="27">
        <f>E10/D10*100</f>
        <v>0</v>
      </c>
    </row>
    <row r="11" spans="1:7" x14ac:dyDescent="0.25">
      <c r="A11">
        <v>2</v>
      </c>
      <c r="B11" s="130" t="s">
        <v>137</v>
      </c>
      <c r="C11" s="130"/>
      <c r="D11" s="130"/>
      <c r="E11" s="130"/>
      <c r="F11" s="130"/>
      <c r="G11" s="130"/>
    </row>
    <row r="12" spans="1:7" ht="45" x14ac:dyDescent="0.25">
      <c r="B12" s="2" t="s">
        <v>138</v>
      </c>
      <c r="C12" s="54" t="s">
        <v>12</v>
      </c>
      <c r="D12" s="10">
        <f>'2016'!E10</f>
        <v>28</v>
      </c>
      <c r="E12" s="10">
        <f>'2017'!E10</f>
        <v>28.9</v>
      </c>
      <c r="F12" s="65" t="s">
        <v>139</v>
      </c>
      <c r="G12" s="29">
        <f>E12/D12*100</f>
        <v>103.21428571428571</v>
      </c>
    </row>
    <row r="13" spans="1:7" ht="45" x14ac:dyDescent="0.25">
      <c r="B13" s="2" t="s">
        <v>140</v>
      </c>
      <c r="C13" s="54" t="s">
        <v>12</v>
      </c>
      <c r="D13" s="10">
        <f>'2016'!E11</f>
        <v>22.8</v>
      </c>
      <c r="E13" s="10">
        <f>'2017'!E11</f>
        <v>21.5</v>
      </c>
      <c r="F13" s="65">
        <v>20.2</v>
      </c>
      <c r="G13" s="29">
        <f>E13/D13*100</f>
        <v>94.298245614035082</v>
      </c>
    </row>
    <row r="14" spans="1:7" ht="64.5" customHeight="1" x14ac:dyDescent="0.25">
      <c r="B14" s="2" t="s">
        <v>141</v>
      </c>
      <c r="C14" s="8" t="s">
        <v>12</v>
      </c>
      <c r="D14" s="10">
        <f>'2016'!E12</f>
        <v>1.9</v>
      </c>
      <c r="E14" s="10">
        <f>'2017'!E12</f>
        <v>2.0499999999999998</v>
      </c>
      <c r="F14" s="65">
        <v>3.5</v>
      </c>
      <c r="G14" s="29">
        <f>E14/D14*100</f>
        <v>107.89473684210526</v>
      </c>
    </row>
    <row r="15" spans="1:7" x14ac:dyDescent="0.25">
      <c r="A15">
        <v>3</v>
      </c>
      <c r="B15" s="115" t="s">
        <v>241</v>
      </c>
      <c r="C15" s="116"/>
      <c r="D15" s="116"/>
      <c r="E15" s="116"/>
      <c r="F15" s="116"/>
      <c r="G15" s="117"/>
    </row>
    <row r="16" spans="1:7" ht="44.25" customHeight="1" x14ac:dyDescent="0.25">
      <c r="B16" s="2" t="s">
        <v>225</v>
      </c>
      <c r="C16" s="8" t="s">
        <v>12</v>
      </c>
      <c r="D16" s="20">
        <f>'2016'!E15</f>
        <v>6</v>
      </c>
      <c r="E16" s="10">
        <f>'2017'!E15</f>
        <v>5</v>
      </c>
      <c r="F16" s="65">
        <v>5</v>
      </c>
      <c r="G16" s="29">
        <f>E16/D16*100</f>
        <v>83.333333333333343</v>
      </c>
    </row>
    <row r="17" spans="1:8" ht="49.5" customHeight="1" x14ac:dyDescent="0.25">
      <c r="B17" s="2" t="s">
        <v>226</v>
      </c>
      <c r="C17" s="8" t="s">
        <v>12</v>
      </c>
      <c r="D17" s="65" t="s">
        <v>240</v>
      </c>
      <c r="E17" s="10">
        <f>'2017'!E16</f>
        <v>1</v>
      </c>
      <c r="F17" s="65">
        <v>3</v>
      </c>
      <c r="G17" s="31">
        <v>100</v>
      </c>
    </row>
    <row r="18" spans="1:8" ht="66.75" customHeight="1" x14ac:dyDescent="0.25">
      <c r="B18" s="2" t="s">
        <v>227</v>
      </c>
      <c r="C18" s="65" t="s">
        <v>12</v>
      </c>
      <c r="D18" s="65" t="s">
        <v>240</v>
      </c>
      <c r="E18" s="59">
        <f>'2017'!E17</f>
        <v>2</v>
      </c>
      <c r="F18" s="65">
        <v>3</v>
      </c>
      <c r="G18" s="31">
        <v>100</v>
      </c>
    </row>
    <row r="19" spans="1:8" x14ac:dyDescent="0.25">
      <c r="A19">
        <v>4</v>
      </c>
      <c r="B19" s="120" t="s">
        <v>197</v>
      </c>
      <c r="C19" s="128"/>
      <c r="D19" s="128"/>
      <c r="E19" s="128"/>
      <c r="F19" s="128"/>
      <c r="G19" s="129"/>
    </row>
    <row r="20" spans="1:8" ht="45.75" customHeight="1" x14ac:dyDescent="0.25">
      <c r="B20" s="9" t="s">
        <v>232</v>
      </c>
      <c r="C20" s="65" t="s">
        <v>12</v>
      </c>
      <c r="D20" s="59">
        <v>6</v>
      </c>
      <c r="E20" s="59">
        <v>14</v>
      </c>
      <c r="F20" s="65">
        <v>15</v>
      </c>
      <c r="G20" s="30">
        <f>E20/D20*100</f>
        <v>233.33333333333334</v>
      </c>
    </row>
    <row r="21" spans="1:8" ht="36" customHeight="1" x14ac:dyDescent="0.25">
      <c r="B21" s="9" t="s">
        <v>233</v>
      </c>
      <c r="C21" s="65" t="s">
        <v>12</v>
      </c>
      <c r="D21" s="59">
        <v>5</v>
      </c>
      <c r="E21" s="59">
        <v>7</v>
      </c>
      <c r="F21" s="65">
        <v>15</v>
      </c>
      <c r="G21" s="30">
        <f>E21/D21*100</f>
        <v>140</v>
      </c>
    </row>
    <row r="22" spans="1:8" x14ac:dyDescent="0.25">
      <c r="A22">
        <v>5</v>
      </c>
      <c r="B22" s="115" t="s">
        <v>195</v>
      </c>
      <c r="C22" s="116"/>
      <c r="D22" s="116"/>
      <c r="E22" s="116"/>
      <c r="F22" s="116"/>
      <c r="G22" s="117"/>
    </row>
    <row r="23" spans="1:8" ht="43.5" customHeight="1" x14ac:dyDescent="0.25">
      <c r="B23" s="9" t="s">
        <v>229</v>
      </c>
      <c r="C23" s="65" t="s">
        <v>12</v>
      </c>
      <c r="D23" s="59">
        <v>1.5</v>
      </c>
      <c r="E23" s="59">
        <v>2</v>
      </c>
      <c r="F23" s="59">
        <v>3</v>
      </c>
      <c r="G23" s="30">
        <f>E23/D23*100</f>
        <v>133.33333333333331</v>
      </c>
    </row>
    <row r="24" spans="1:8" ht="30.75" customHeight="1" x14ac:dyDescent="0.25">
      <c r="B24" s="9" t="s">
        <v>230</v>
      </c>
      <c r="C24" s="65" t="s">
        <v>49</v>
      </c>
      <c r="D24" s="59">
        <v>1</v>
      </c>
      <c r="E24" s="59">
        <v>1.5</v>
      </c>
      <c r="F24" s="59">
        <v>3</v>
      </c>
      <c r="G24" s="30">
        <f t="shared" ref="G24:G28" si="0">E24/D24*100</f>
        <v>150</v>
      </c>
    </row>
    <row r="25" spans="1:8" s="1" customFormat="1" ht="42.75" customHeight="1" x14ac:dyDescent="0.25">
      <c r="A25" s="19"/>
      <c r="B25" s="9" t="s">
        <v>231</v>
      </c>
      <c r="C25" s="65" t="s">
        <v>133</v>
      </c>
      <c r="D25" s="59">
        <v>2</v>
      </c>
      <c r="E25" s="59">
        <v>3.5</v>
      </c>
      <c r="F25" s="59">
        <v>5</v>
      </c>
      <c r="G25" s="30">
        <f t="shared" si="0"/>
        <v>175</v>
      </c>
      <c r="H25" s="17"/>
    </row>
    <row r="26" spans="1:8" ht="15" customHeight="1" x14ac:dyDescent="0.25">
      <c r="A26">
        <v>6</v>
      </c>
      <c r="B26" s="120" t="s">
        <v>248</v>
      </c>
      <c r="C26" s="121"/>
      <c r="D26" s="121"/>
      <c r="E26" s="121"/>
      <c r="F26" s="121"/>
      <c r="G26" s="122"/>
    </row>
    <row r="27" spans="1:8" ht="48.75" customHeight="1" x14ac:dyDescent="0.25">
      <c r="B27" s="2" t="s">
        <v>228</v>
      </c>
      <c r="C27" s="65" t="s">
        <v>12</v>
      </c>
      <c r="D27" s="59">
        <v>15</v>
      </c>
      <c r="E27" s="59">
        <v>15</v>
      </c>
      <c r="F27" s="65">
        <v>15</v>
      </c>
      <c r="G27" s="30">
        <f t="shared" si="0"/>
        <v>100</v>
      </c>
    </row>
    <row r="28" spans="1:8" ht="31.5" customHeight="1" x14ac:dyDescent="0.25">
      <c r="B28" s="2" t="s">
        <v>44</v>
      </c>
      <c r="C28" s="65" t="s">
        <v>12</v>
      </c>
      <c r="D28" s="59">
        <v>10</v>
      </c>
      <c r="E28" s="59">
        <v>6</v>
      </c>
      <c r="F28" s="65">
        <v>1</v>
      </c>
      <c r="G28" s="30">
        <f t="shared" si="0"/>
        <v>60</v>
      </c>
    </row>
    <row r="29" spans="1:8" ht="33" customHeight="1" x14ac:dyDescent="0.25">
      <c r="A29">
        <v>7</v>
      </c>
      <c r="B29" s="86" t="s">
        <v>201</v>
      </c>
      <c r="C29" s="118"/>
      <c r="D29" s="118"/>
      <c r="E29" s="118"/>
      <c r="F29" s="118"/>
      <c r="G29" s="119"/>
    </row>
    <row r="30" spans="1:8" ht="33" customHeight="1" x14ac:dyDescent="0.25">
      <c r="B30" s="9" t="s">
        <v>74</v>
      </c>
      <c r="C30" s="59" t="s">
        <v>12</v>
      </c>
      <c r="D30" s="59">
        <v>6</v>
      </c>
      <c r="E30" s="59">
        <v>5</v>
      </c>
      <c r="F30" s="10">
        <v>5</v>
      </c>
      <c r="G30" s="30">
        <f>E30/D30*100</f>
        <v>83.333333333333343</v>
      </c>
    </row>
    <row r="31" spans="1:8" ht="49.5" customHeight="1" x14ac:dyDescent="0.25">
      <c r="B31" s="9" t="s">
        <v>75</v>
      </c>
      <c r="C31" s="59" t="s">
        <v>12</v>
      </c>
      <c r="D31" s="59">
        <v>40</v>
      </c>
      <c r="E31" s="59">
        <v>15</v>
      </c>
      <c r="F31" s="10">
        <v>10</v>
      </c>
      <c r="G31" s="30">
        <f>E31/D31*100</f>
        <v>37.5</v>
      </c>
    </row>
    <row r="32" spans="1:8" x14ac:dyDescent="0.25">
      <c r="A32">
        <v>8</v>
      </c>
      <c r="B32" s="115" t="s">
        <v>199</v>
      </c>
      <c r="C32" s="116"/>
      <c r="D32" s="116"/>
      <c r="E32" s="116"/>
      <c r="F32" s="116"/>
      <c r="G32" s="117"/>
    </row>
    <row r="33" spans="1:7" ht="121.5" customHeight="1" x14ac:dyDescent="0.25">
      <c r="B33" s="2" t="s">
        <v>234</v>
      </c>
      <c r="C33" s="65" t="s">
        <v>128</v>
      </c>
      <c r="D33" s="59">
        <v>55</v>
      </c>
      <c r="E33" s="59">
        <v>60</v>
      </c>
      <c r="F33" s="8">
        <v>80</v>
      </c>
      <c r="G33" s="30">
        <f>E33/D33*100</f>
        <v>109.09090909090908</v>
      </c>
    </row>
    <row r="34" spans="1:7" ht="120" x14ac:dyDescent="0.25">
      <c r="B34" s="7" t="s">
        <v>235</v>
      </c>
      <c r="C34" s="65" t="s">
        <v>133</v>
      </c>
      <c r="D34" s="59">
        <v>85</v>
      </c>
      <c r="E34" s="59">
        <v>90</v>
      </c>
      <c r="F34" s="8">
        <v>100</v>
      </c>
      <c r="G34" s="30">
        <f t="shared" ref="G34:G36" si="1">E34/D34*100</f>
        <v>105.88235294117648</v>
      </c>
    </row>
    <row r="35" spans="1:7" ht="90" x14ac:dyDescent="0.25">
      <c r="B35" s="7" t="s">
        <v>236</v>
      </c>
      <c r="C35" s="65" t="s">
        <v>210</v>
      </c>
      <c r="D35" s="59">
        <v>90</v>
      </c>
      <c r="E35" s="59">
        <v>85</v>
      </c>
      <c r="F35" s="58">
        <v>80</v>
      </c>
      <c r="G35" s="30">
        <f t="shared" si="1"/>
        <v>94.444444444444443</v>
      </c>
    </row>
    <row r="36" spans="1:7" x14ac:dyDescent="0.25">
      <c r="B36" s="7" t="s">
        <v>237</v>
      </c>
      <c r="C36" s="65" t="s">
        <v>210</v>
      </c>
      <c r="D36" s="59">
        <v>193</v>
      </c>
      <c r="E36" s="59">
        <v>237</v>
      </c>
      <c r="F36" s="58">
        <v>280</v>
      </c>
      <c r="G36" s="30">
        <f t="shared" si="1"/>
        <v>122.79792746113989</v>
      </c>
    </row>
    <row r="37" spans="1:7" x14ac:dyDescent="0.25">
      <c r="A37">
        <v>9</v>
      </c>
      <c r="B37" s="115" t="s">
        <v>143</v>
      </c>
      <c r="C37" s="116"/>
      <c r="D37" s="116"/>
      <c r="E37" s="116"/>
      <c r="F37" s="116"/>
      <c r="G37" s="117"/>
    </row>
    <row r="38" spans="1:7" x14ac:dyDescent="0.25">
      <c r="B38" s="123" t="s">
        <v>160</v>
      </c>
      <c r="C38" s="124"/>
      <c r="D38" s="124"/>
      <c r="E38" s="124"/>
      <c r="F38" s="124"/>
      <c r="G38" s="125"/>
    </row>
    <row r="39" spans="1:7" ht="77.25" customHeight="1" x14ac:dyDescent="0.25">
      <c r="B39" s="2" t="s">
        <v>144</v>
      </c>
      <c r="C39" s="65" t="s">
        <v>12</v>
      </c>
      <c r="D39" s="59">
        <v>55.2</v>
      </c>
      <c r="E39" s="59">
        <v>56.4</v>
      </c>
      <c r="F39" s="14">
        <v>50</v>
      </c>
      <c r="G39" s="30">
        <f>E39/D39*100</f>
        <v>102.17391304347825</v>
      </c>
    </row>
    <row r="40" spans="1:7" ht="75" customHeight="1" x14ac:dyDescent="0.25">
      <c r="B40" s="2" t="s">
        <v>145</v>
      </c>
      <c r="C40" s="65" t="s">
        <v>12</v>
      </c>
      <c r="D40" s="59">
        <v>100</v>
      </c>
      <c r="E40" s="59">
        <v>100</v>
      </c>
      <c r="F40" s="47">
        <v>100</v>
      </c>
      <c r="G40" s="30">
        <f t="shared" ref="G40:G44" si="2">E40/D40*100</f>
        <v>100</v>
      </c>
    </row>
    <row r="41" spans="1:7" ht="45" x14ac:dyDescent="0.25">
      <c r="B41" s="2" t="s">
        <v>146</v>
      </c>
      <c r="C41" s="65" t="s">
        <v>49</v>
      </c>
      <c r="D41" s="59">
        <v>16</v>
      </c>
      <c r="E41" s="59">
        <v>15</v>
      </c>
      <c r="F41" s="47">
        <v>15</v>
      </c>
      <c r="G41" s="30">
        <f t="shared" si="2"/>
        <v>93.75</v>
      </c>
    </row>
    <row r="42" spans="1:7" ht="60" x14ac:dyDescent="0.25">
      <c r="B42" s="2" t="s">
        <v>147</v>
      </c>
      <c r="C42" s="65" t="s">
        <v>12</v>
      </c>
      <c r="D42" s="59">
        <v>20</v>
      </c>
      <c r="E42" s="59">
        <v>18</v>
      </c>
      <c r="F42" s="47">
        <v>15</v>
      </c>
      <c r="G42" s="30">
        <f t="shared" si="2"/>
        <v>90</v>
      </c>
    </row>
    <row r="43" spans="1:7" ht="90" x14ac:dyDescent="0.25">
      <c r="B43" s="43" t="s">
        <v>148</v>
      </c>
      <c r="C43" s="66" t="s">
        <v>12</v>
      </c>
      <c r="D43" s="44">
        <v>100</v>
      </c>
      <c r="E43" s="44">
        <v>100</v>
      </c>
      <c r="F43" s="47">
        <v>15</v>
      </c>
      <c r="G43" s="30">
        <f t="shared" si="2"/>
        <v>100</v>
      </c>
    </row>
    <row r="44" spans="1:7" ht="90" x14ac:dyDescent="0.25">
      <c r="B44" s="2" t="s">
        <v>150</v>
      </c>
      <c r="C44" s="65" t="s">
        <v>12</v>
      </c>
      <c r="D44" s="59">
        <v>17.2</v>
      </c>
      <c r="E44" s="59">
        <v>31.4</v>
      </c>
      <c r="F44" s="47">
        <v>15</v>
      </c>
      <c r="G44" s="30">
        <f t="shared" si="2"/>
        <v>182.55813953488371</v>
      </c>
    </row>
    <row r="45" spans="1:7" x14ac:dyDescent="0.25">
      <c r="B45" s="123" t="s">
        <v>159</v>
      </c>
      <c r="C45" s="124"/>
      <c r="D45" s="124"/>
      <c r="E45" s="124"/>
      <c r="F45" s="124"/>
      <c r="G45" s="125"/>
    </row>
    <row r="46" spans="1:7" ht="66.75" customHeight="1" x14ac:dyDescent="0.25">
      <c r="B46" s="45" t="s">
        <v>151</v>
      </c>
      <c r="C46" s="46" t="s">
        <v>12</v>
      </c>
      <c r="D46" s="46">
        <v>8.8000000000000007</v>
      </c>
      <c r="E46" s="65">
        <v>13.3</v>
      </c>
      <c r="F46" s="66" t="s">
        <v>149</v>
      </c>
      <c r="G46" s="30">
        <v>100</v>
      </c>
    </row>
    <row r="47" spans="1:7" ht="94.5" customHeight="1" x14ac:dyDescent="0.25">
      <c r="B47" s="2" t="s">
        <v>148</v>
      </c>
      <c r="C47" s="46" t="s">
        <v>12</v>
      </c>
      <c r="D47" s="59">
        <v>100</v>
      </c>
      <c r="E47" s="59">
        <v>100</v>
      </c>
      <c r="F47" s="66" t="s">
        <v>149</v>
      </c>
      <c r="G47" s="30">
        <f t="shared" ref="G47" si="3">E47/D47*100</f>
        <v>100</v>
      </c>
    </row>
    <row r="48" spans="1:7" ht="46.5" customHeight="1" x14ac:dyDescent="0.25">
      <c r="B48" s="2" t="s">
        <v>152</v>
      </c>
      <c r="C48" s="46" t="s">
        <v>12</v>
      </c>
      <c r="D48" s="59">
        <v>93.2</v>
      </c>
      <c r="E48" s="59">
        <v>93.2</v>
      </c>
      <c r="F48" s="66" t="s">
        <v>149</v>
      </c>
      <c r="G48" s="30">
        <f t="shared" ref="G48" si="4">E48/D48*100</f>
        <v>100</v>
      </c>
    </row>
    <row r="49" spans="2:7" ht="30.75" customHeight="1" x14ac:dyDescent="0.25">
      <c r="B49" s="2" t="s">
        <v>153</v>
      </c>
      <c r="C49" s="65" t="s">
        <v>49</v>
      </c>
      <c r="D49" s="59">
        <v>16</v>
      </c>
      <c r="E49" s="59">
        <v>14.2</v>
      </c>
      <c r="F49" s="65" t="s">
        <v>154</v>
      </c>
      <c r="G49" s="30">
        <f t="shared" ref="G49" si="5">E49/D49*100</f>
        <v>88.75</v>
      </c>
    </row>
    <row r="50" spans="2:7" ht="80.25" customHeight="1" x14ac:dyDescent="0.25">
      <c r="B50" s="2" t="s">
        <v>155</v>
      </c>
      <c r="C50" s="65" t="s">
        <v>12</v>
      </c>
      <c r="D50" s="59">
        <v>0</v>
      </c>
      <c r="E50" s="59">
        <v>0</v>
      </c>
      <c r="F50" s="65"/>
      <c r="G50" s="30">
        <v>0</v>
      </c>
    </row>
    <row r="51" spans="2:7" ht="69" customHeight="1" x14ac:dyDescent="0.25">
      <c r="B51" s="2" t="s">
        <v>156</v>
      </c>
      <c r="C51" s="65" t="s">
        <v>12</v>
      </c>
      <c r="D51" s="59">
        <v>114.5</v>
      </c>
      <c r="E51" s="59">
        <v>103.8</v>
      </c>
      <c r="F51" s="65">
        <v>100</v>
      </c>
      <c r="G51" s="30">
        <f t="shared" ref="G51" si="6">E51/D51*100</f>
        <v>90.655021834061131</v>
      </c>
    </row>
    <row r="52" spans="2:7" ht="97.5" customHeight="1" x14ac:dyDescent="0.25">
      <c r="B52" s="2" t="s">
        <v>157</v>
      </c>
      <c r="C52" s="65" t="s">
        <v>12</v>
      </c>
      <c r="D52" s="59">
        <v>6.7</v>
      </c>
      <c r="E52" s="59">
        <v>10</v>
      </c>
      <c r="F52" s="66" t="s">
        <v>158</v>
      </c>
      <c r="G52" s="30">
        <f t="shared" ref="G52" si="7">E52/D52*100</f>
        <v>149.25373134328356</v>
      </c>
    </row>
    <row r="53" spans="2:7" x14ac:dyDescent="0.25">
      <c r="B53" s="123" t="s">
        <v>161</v>
      </c>
      <c r="C53" s="124"/>
      <c r="D53" s="124"/>
      <c r="E53" s="124"/>
      <c r="F53" s="124"/>
      <c r="G53" s="125"/>
    </row>
    <row r="54" spans="2:7" ht="74.25" customHeight="1" x14ac:dyDescent="0.25">
      <c r="B54" s="2" t="s">
        <v>162</v>
      </c>
      <c r="C54" s="65" t="s">
        <v>12</v>
      </c>
      <c r="D54" s="59">
        <v>48.2</v>
      </c>
      <c r="E54" s="59">
        <v>48.7</v>
      </c>
      <c r="F54" s="66" t="s">
        <v>163</v>
      </c>
      <c r="G54" s="30">
        <f t="shared" ref="G54:G60" si="8">E54/D54*100</f>
        <v>101.03734439834025</v>
      </c>
    </row>
    <row r="55" spans="2:7" ht="64.5" customHeight="1" x14ac:dyDescent="0.25">
      <c r="B55" s="2" t="s">
        <v>164</v>
      </c>
      <c r="C55" s="65" t="s">
        <v>12</v>
      </c>
      <c r="D55" s="59">
        <v>78.3</v>
      </c>
      <c r="E55" s="59">
        <v>74.2</v>
      </c>
      <c r="F55" s="66" t="s">
        <v>149</v>
      </c>
      <c r="G55" s="30">
        <f t="shared" si="8"/>
        <v>94.76372924648787</v>
      </c>
    </row>
    <row r="56" spans="2:7" ht="96" customHeight="1" x14ac:dyDescent="0.25">
      <c r="B56" s="2" t="s">
        <v>165</v>
      </c>
      <c r="C56" s="65" t="s">
        <v>12</v>
      </c>
      <c r="D56" s="59">
        <v>27.1</v>
      </c>
      <c r="E56" s="59">
        <v>27.1</v>
      </c>
      <c r="F56" s="66">
        <v>20</v>
      </c>
      <c r="G56" s="30">
        <f t="shared" si="8"/>
        <v>100</v>
      </c>
    </row>
    <row r="57" spans="2:7" ht="96" customHeight="1" x14ac:dyDescent="0.25">
      <c r="B57" s="2" t="s">
        <v>166</v>
      </c>
      <c r="C57" s="65" t="s">
        <v>12</v>
      </c>
      <c r="D57" s="59">
        <v>7</v>
      </c>
      <c r="E57" s="59">
        <v>7</v>
      </c>
      <c r="F57" s="65">
        <v>7</v>
      </c>
      <c r="G57" s="30">
        <f t="shared" si="8"/>
        <v>100</v>
      </c>
    </row>
    <row r="58" spans="2:7" ht="65.25" customHeight="1" x14ac:dyDescent="0.25">
      <c r="B58" s="2" t="s">
        <v>167</v>
      </c>
      <c r="C58" s="65" t="s">
        <v>12</v>
      </c>
      <c r="D58" s="59">
        <v>1.3</v>
      </c>
      <c r="E58" s="59">
        <v>1</v>
      </c>
      <c r="F58" s="65">
        <v>1</v>
      </c>
      <c r="G58" s="30">
        <f t="shared" si="8"/>
        <v>76.92307692307692</v>
      </c>
    </row>
    <row r="59" spans="2:7" ht="15" customHeight="1" x14ac:dyDescent="0.25">
      <c r="B59" s="83" t="s">
        <v>168</v>
      </c>
      <c r="C59" s="109"/>
      <c r="D59" s="109"/>
      <c r="E59" s="109"/>
      <c r="F59" s="109"/>
      <c r="G59" s="110"/>
    </row>
    <row r="60" spans="2:7" ht="48.75" customHeight="1" x14ac:dyDescent="0.25">
      <c r="B60" s="2" t="s">
        <v>169</v>
      </c>
      <c r="C60" s="65" t="s">
        <v>170</v>
      </c>
      <c r="D60" s="13">
        <v>8</v>
      </c>
      <c r="E60" s="14">
        <f>'2017'!E61</f>
        <v>8</v>
      </c>
      <c r="F60" s="14">
        <f>'2017'!D61</f>
        <v>5</v>
      </c>
      <c r="G60" s="30">
        <f t="shared" si="8"/>
        <v>100</v>
      </c>
    </row>
    <row r="61" spans="2:7" ht="27.75" customHeight="1" x14ac:dyDescent="0.25">
      <c r="B61" s="2" t="s">
        <v>171</v>
      </c>
      <c r="C61" s="65" t="s">
        <v>98</v>
      </c>
      <c r="D61" s="13">
        <v>0</v>
      </c>
      <c r="E61" s="14">
        <f>'2017'!E62</f>
        <v>0</v>
      </c>
      <c r="F61" s="14">
        <v>0</v>
      </c>
      <c r="G61" s="30">
        <v>100</v>
      </c>
    </row>
    <row r="62" spans="2:7" ht="15" customHeight="1" x14ac:dyDescent="0.25">
      <c r="B62" s="83" t="s">
        <v>172</v>
      </c>
      <c r="C62" s="109"/>
      <c r="D62" s="109"/>
      <c r="E62" s="109"/>
      <c r="F62" s="109"/>
      <c r="G62" s="110"/>
    </row>
    <row r="63" spans="2:7" ht="48.75" customHeight="1" x14ac:dyDescent="0.25">
      <c r="B63" s="48" t="s">
        <v>173</v>
      </c>
      <c r="C63" s="49" t="s">
        <v>12</v>
      </c>
      <c r="D63" s="50">
        <v>51.7</v>
      </c>
      <c r="E63" s="50">
        <v>60</v>
      </c>
      <c r="F63" s="49">
        <v>20</v>
      </c>
      <c r="G63" s="30">
        <f t="shared" ref="G63" si="9">E63/D63*100</f>
        <v>116.05415860735009</v>
      </c>
    </row>
    <row r="64" spans="2:7" ht="21.75" customHeight="1" x14ac:dyDescent="0.25">
      <c r="B64" s="48" t="s">
        <v>174</v>
      </c>
      <c r="C64" s="49" t="s">
        <v>12</v>
      </c>
      <c r="D64" s="50">
        <v>60</v>
      </c>
      <c r="E64" s="50">
        <v>60</v>
      </c>
      <c r="F64" s="49">
        <v>50</v>
      </c>
      <c r="G64" s="30">
        <f t="shared" ref="G64" si="10">E64/D64*100</f>
        <v>100</v>
      </c>
    </row>
    <row r="65" spans="1:7" ht="33" customHeight="1" x14ac:dyDescent="0.25">
      <c r="B65" s="48" t="s">
        <v>175</v>
      </c>
      <c r="C65" s="49" t="s">
        <v>12</v>
      </c>
      <c r="D65" s="50">
        <v>100</v>
      </c>
      <c r="E65" s="50">
        <v>100</v>
      </c>
      <c r="F65" s="49">
        <v>100</v>
      </c>
      <c r="G65" s="30">
        <f t="shared" ref="G65" si="11">E65/D65*100</f>
        <v>100</v>
      </c>
    </row>
    <row r="66" spans="1:7" ht="19.5" customHeight="1" x14ac:dyDescent="0.25">
      <c r="B66" s="48" t="s">
        <v>176</v>
      </c>
      <c r="C66" s="49" t="s">
        <v>12</v>
      </c>
      <c r="D66" s="50">
        <v>0</v>
      </c>
      <c r="E66" s="50">
        <v>0</v>
      </c>
      <c r="F66" s="49">
        <v>5</v>
      </c>
      <c r="G66" s="30"/>
    </row>
    <row r="67" spans="1:7" ht="21.75" customHeight="1" x14ac:dyDescent="0.25">
      <c r="B67" s="48" t="s">
        <v>177</v>
      </c>
      <c r="C67" s="49" t="s">
        <v>12</v>
      </c>
      <c r="D67" s="50">
        <v>100</v>
      </c>
      <c r="E67" s="50">
        <v>100</v>
      </c>
      <c r="F67" s="49">
        <v>100</v>
      </c>
      <c r="G67" s="30">
        <f t="shared" ref="G67" si="12">E67/D67*100</f>
        <v>100</v>
      </c>
    </row>
    <row r="68" spans="1:7" ht="47.25" customHeight="1" x14ac:dyDescent="0.25">
      <c r="B68" s="48" t="s">
        <v>178</v>
      </c>
      <c r="C68" s="49" t="s">
        <v>12</v>
      </c>
      <c r="D68" s="50">
        <v>60</v>
      </c>
      <c r="E68" s="50">
        <v>60</v>
      </c>
      <c r="F68" s="49">
        <v>50</v>
      </c>
      <c r="G68" s="30">
        <f t="shared" ref="G68:G69" si="13">E68/D68*100</f>
        <v>100</v>
      </c>
    </row>
    <row r="69" spans="1:7" ht="33.75" customHeight="1" x14ac:dyDescent="0.25">
      <c r="B69" s="48" t="s">
        <v>179</v>
      </c>
      <c r="C69" s="49" t="s">
        <v>12</v>
      </c>
      <c r="D69" s="50">
        <v>13.3</v>
      </c>
      <c r="E69" s="50">
        <v>13.3</v>
      </c>
      <c r="F69" s="49">
        <v>10</v>
      </c>
      <c r="G69" s="30">
        <f t="shared" si="13"/>
        <v>100</v>
      </c>
    </row>
    <row r="70" spans="1:7" ht="47.25" customHeight="1" x14ac:dyDescent="0.25">
      <c r="B70" s="48" t="s">
        <v>180</v>
      </c>
      <c r="C70" s="49" t="s">
        <v>12</v>
      </c>
      <c r="D70" s="50">
        <v>87.9</v>
      </c>
      <c r="E70" s="50">
        <v>89</v>
      </c>
      <c r="F70" s="49">
        <v>80</v>
      </c>
      <c r="G70" s="30">
        <f t="shared" ref="G70" si="14">E70/D70*100</f>
        <v>101.2514220705347</v>
      </c>
    </row>
    <row r="71" spans="1:7" ht="22.5" customHeight="1" x14ac:dyDescent="0.25">
      <c r="B71" s="48" t="s">
        <v>181</v>
      </c>
      <c r="C71" s="49" t="s">
        <v>12</v>
      </c>
      <c r="D71" s="50">
        <v>0</v>
      </c>
      <c r="E71" s="50">
        <v>2.2599999999999998</v>
      </c>
      <c r="F71" s="49">
        <v>10</v>
      </c>
      <c r="G71" s="30">
        <v>100</v>
      </c>
    </row>
    <row r="72" spans="1:7" ht="19.5" customHeight="1" x14ac:dyDescent="0.25">
      <c r="B72" s="83" t="s">
        <v>182</v>
      </c>
      <c r="C72" s="109"/>
      <c r="D72" s="109"/>
      <c r="E72" s="109"/>
      <c r="F72" s="109"/>
      <c r="G72" s="110"/>
    </row>
    <row r="73" spans="1:7" ht="48.75" customHeight="1" x14ac:dyDescent="0.25">
      <c r="B73" s="48" t="s">
        <v>183</v>
      </c>
      <c r="C73" s="68" t="s">
        <v>12</v>
      </c>
      <c r="D73" s="13">
        <f>'2016'!E75</f>
        <v>69</v>
      </c>
      <c r="E73" s="65">
        <v>70</v>
      </c>
      <c r="F73" s="55" t="str">
        <f>'2017'!D74</f>
        <v>72 к концу действия программы</v>
      </c>
      <c r="G73" s="30">
        <f t="shared" ref="G73:G77" si="15">E73/D73*100</f>
        <v>101.44927536231884</v>
      </c>
    </row>
    <row r="74" spans="1:7" ht="63.75" customHeight="1" x14ac:dyDescent="0.25">
      <c r="B74" s="48" t="s">
        <v>185</v>
      </c>
      <c r="C74" s="68" t="s">
        <v>12</v>
      </c>
      <c r="D74" s="13">
        <f>'2016'!E76</f>
        <v>0</v>
      </c>
      <c r="E74" s="65">
        <v>0</v>
      </c>
      <c r="F74" s="55" t="str">
        <f>'2017'!D75</f>
        <v>3 к концу действия программы</v>
      </c>
      <c r="G74" s="30"/>
    </row>
    <row r="75" spans="1:7" ht="63.75" customHeight="1" x14ac:dyDescent="0.25">
      <c r="B75" s="48" t="s">
        <v>187</v>
      </c>
      <c r="C75" s="53" t="s">
        <v>12</v>
      </c>
      <c r="D75" s="13">
        <f>'2016'!E77</f>
        <v>87</v>
      </c>
      <c r="E75" s="67">
        <v>87</v>
      </c>
      <c r="F75" s="55" t="str">
        <f>'2017'!D76</f>
        <v>87 к концу действия программы</v>
      </c>
      <c r="G75" s="30">
        <f t="shared" si="15"/>
        <v>100</v>
      </c>
    </row>
    <row r="76" spans="1:7" ht="48.75" customHeight="1" x14ac:dyDescent="0.25">
      <c r="B76" s="48" t="s">
        <v>189</v>
      </c>
      <c r="C76" s="53" t="s">
        <v>12</v>
      </c>
      <c r="D76" s="13">
        <f>'2016'!E78</f>
        <v>100</v>
      </c>
      <c r="E76" s="67">
        <v>100</v>
      </c>
      <c r="F76" s="55" t="str">
        <f>'2017'!D77</f>
        <v>100 к концу действия программы</v>
      </c>
      <c r="G76" s="30">
        <f t="shared" si="15"/>
        <v>100</v>
      </c>
    </row>
    <row r="77" spans="1:7" ht="48.75" customHeight="1" x14ac:dyDescent="0.25">
      <c r="B77" s="2" t="s">
        <v>190</v>
      </c>
      <c r="C77" s="51" t="s">
        <v>49</v>
      </c>
      <c r="D77" s="13">
        <f>'2016'!E79</f>
        <v>2677</v>
      </c>
      <c r="E77" s="52">
        <v>2745</v>
      </c>
      <c r="F77" s="55" t="str">
        <f>'2017'!D78</f>
        <v>2900 к концу действия программы</v>
      </c>
      <c r="G77" s="30">
        <f t="shared" si="15"/>
        <v>102.54015689204333</v>
      </c>
    </row>
    <row r="78" spans="1:7" x14ac:dyDescent="0.25">
      <c r="A78">
        <v>10</v>
      </c>
      <c r="B78" s="115" t="s">
        <v>204</v>
      </c>
      <c r="C78" s="116"/>
      <c r="D78" s="116"/>
      <c r="E78" s="116"/>
      <c r="F78" s="116"/>
      <c r="G78" s="117"/>
    </row>
    <row r="79" spans="1:7" ht="33" customHeight="1" x14ac:dyDescent="0.25">
      <c r="B79" s="2" t="s">
        <v>214</v>
      </c>
      <c r="C79" s="65" t="s">
        <v>49</v>
      </c>
      <c r="D79" s="20">
        <v>38</v>
      </c>
      <c r="E79" s="14">
        <f>'2017'!E81</f>
        <v>11</v>
      </c>
      <c r="F79" s="65">
        <v>3</v>
      </c>
      <c r="G79" s="30">
        <f>E79/D79*100</f>
        <v>28.947368421052634</v>
      </c>
    </row>
    <row r="80" spans="1:7" ht="36.75" customHeight="1" x14ac:dyDescent="0.25">
      <c r="B80" s="2" t="s">
        <v>215</v>
      </c>
      <c r="C80" s="65" t="s">
        <v>23</v>
      </c>
      <c r="D80" s="65">
        <v>5</v>
      </c>
      <c r="E80" s="65">
        <v>5</v>
      </c>
      <c r="F80" s="65">
        <v>8</v>
      </c>
      <c r="G80" s="30">
        <f t="shared" ref="G80:G83" si="16">E80/D80*100</f>
        <v>100</v>
      </c>
    </row>
    <row r="81" spans="1:7" ht="63.75" customHeight="1" x14ac:dyDescent="0.25">
      <c r="B81" s="2" t="s">
        <v>216</v>
      </c>
      <c r="C81" s="65" t="s">
        <v>47</v>
      </c>
      <c r="D81" s="65">
        <v>6</v>
      </c>
      <c r="E81" s="65">
        <v>10</v>
      </c>
      <c r="F81" s="65">
        <v>3</v>
      </c>
      <c r="G81" s="30">
        <f t="shared" si="16"/>
        <v>166.66666666666669</v>
      </c>
    </row>
    <row r="82" spans="1:7" ht="51" customHeight="1" x14ac:dyDescent="0.25">
      <c r="B82" s="2" t="s">
        <v>217</v>
      </c>
      <c r="C82" s="65" t="s">
        <v>47</v>
      </c>
      <c r="D82" s="65">
        <v>3</v>
      </c>
      <c r="E82" s="65">
        <v>2</v>
      </c>
      <c r="F82" s="65">
        <v>3</v>
      </c>
      <c r="G82" s="30">
        <f t="shared" si="16"/>
        <v>66.666666666666657</v>
      </c>
    </row>
    <row r="83" spans="1:7" ht="34.5" customHeight="1" x14ac:dyDescent="0.25">
      <c r="B83" s="2" t="s">
        <v>218</v>
      </c>
      <c r="C83" s="65" t="s">
        <v>47</v>
      </c>
      <c r="D83" s="65">
        <v>1</v>
      </c>
      <c r="E83" s="65">
        <v>2</v>
      </c>
      <c r="F83" s="65">
        <v>12</v>
      </c>
      <c r="G83" s="30">
        <f t="shared" si="16"/>
        <v>200</v>
      </c>
    </row>
    <row r="84" spans="1:7" ht="32.25" customHeight="1" x14ac:dyDescent="0.25">
      <c r="B84" s="2" t="s">
        <v>219</v>
      </c>
      <c r="C84" s="65" t="s">
        <v>12</v>
      </c>
      <c r="D84" s="20"/>
      <c r="E84" s="14">
        <v>4</v>
      </c>
      <c r="F84" s="65" t="s">
        <v>220</v>
      </c>
      <c r="G84" s="30">
        <v>100</v>
      </c>
    </row>
    <row r="85" spans="1:7" x14ac:dyDescent="0.25">
      <c r="A85">
        <v>11</v>
      </c>
      <c r="B85" s="86" t="s">
        <v>205</v>
      </c>
      <c r="C85" s="128"/>
      <c r="D85" s="128"/>
      <c r="E85" s="128"/>
      <c r="F85" s="128"/>
      <c r="G85" s="129"/>
    </row>
    <row r="86" spans="1:7" ht="30" x14ac:dyDescent="0.25">
      <c r="B86" s="2" t="s">
        <v>223</v>
      </c>
      <c r="C86" s="68" t="s">
        <v>98</v>
      </c>
      <c r="D86" s="15">
        <v>63</v>
      </c>
      <c r="E86" s="23">
        <v>30</v>
      </c>
      <c r="F86" s="57">
        <v>30</v>
      </c>
      <c r="G86" s="30">
        <f>E86/D86*100</f>
        <v>47.619047619047613</v>
      </c>
    </row>
    <row r="87" spans="1:7" ht="30.75" customHeight="1" x14ac:dyDescent="0.25">
      <c r="A87">
        <v>12</v>
      </c>
      <c r="B87" s="86" t="s">
        <v>121</v>
      </c>
      <c r="C87" s="118"/>
      <c r="D87" s="118"/>
      <c r="E87" s="118"/>
      <c r="F87" s="118"/>
      <c r="G87" s="119"/>
    </row>
    <row r="88" spans="1:7" ht="27.75" customHeight="1" x14ac:dyDescent="0.25">
      <c r="B88" s="9" t="s">
        <v>85</v>
      </c>
      <c r="C88" s="56" t="s">
        <v>65</v>
      </c>
      <c r="D88" s="10">
        <v>240.6</v>
      </c>
      <c r="E88" s="13">
        <f>'2017'!E95</f>
        <v>240.6</v>
      </c>
      <c r="F88" s="13">
        <v>240.6</v>
      </c>
      <c r="G88" s="30">
        <f>E88/D88*100</f>
        <v>100</v>
      </c>
    </row>
    <row r="89" spans="1:7" ht="30" customHeight="1" x14ac:dyDescent="0.25">
      <c r="A89">
        <v>13</v>
      </c>
      <c r="B89" s="86" t="s">
        <v>206</v>
      </c>
      <c r="C89" s="126"/>
      <c r="D89" s="126"/>
      <c r="E89" s="126"/>
      <c r="F89" s="126"/>
      <c r="G89" s="127"/>
    </row>
    <row r="90" spans="1:7" x14ac:dyDescent="0.25">
      <c r="B90" s="111" t="s">
        <v>212</v>
      </c>
      <c r="C90" s="112"/>
      <c r="D90" s="112"/>
      <c r="E90" s="112"/>
      <c r="F90" s="112"/>
      <c r="G90" s="113"/>
    </row>
    <row r="91" spans="1:7" x14ac:dyDescent="0.25">
      <c r="A91">
        <v>14</v>
      </c>
      <c r="B91" s="130" t="s">
        <v>110</v>
      </c>
      <c r="C91" s="130"/>
      <c r="D91" s="130"/>
      <c r="E91" s="130"/>
      <c r="F91" s="130"/>
      <c r="G91" s="130"/>
    </row>
    <row r="92" spans="1:7" ht="45" x14ac:dyDescent="0.25">
      <c r="B92" s="9" t="s">
        <v>118</v>
      </c>
      <c r="C92" s="56" t="s">
        <v>47</v>
      </c>
      <c r="D92" s="10">
        <v>211</v>
      </c>
      <c r="E92" s="14">
        <f>'2017'!E105</f>
        <v>211</v>
      </c>
      <c r="F92" s="14">
        <v>5</v>
      </c>
      <c r="G92" s="30">
        <f>D92/E92*100</f>
        <v>100</v>
      </c>
    </row>
    <row r="93" spans="1:7" ht="43.5" customHeight="1" x14ac:dyDescent="0.25">
      <c r="B93" s="9" t="s">
        <v>119</v>
      </c>
      <c r="C93" s="56" t="s">
        <v>47</v>
      </c>
      <c r="D93" s="10">
        <v>62</v>
      </c>
      <c r="E93" s="14">
        <f>'2017'!E106</f>
        <v>62</v>
      </c>
      <c r="F93" s="14">
        <v>10</v>
      </c>
      <c r="G93" s="30">
        <f>D93/E93*100</f>
        <v>100</v>
      </c>
    </row>
    <row r="94" spans="1:7" x14ac:dyDescent="0.25">
      <c r="A94">
        <v>15</v>
      </c>
      <c r="B94" s="130" t="s">
        <v>203</v>
      </c>
      <c r="C94" s="130"/>
      <c r="D94" s="130"/>
      <c r="E94" s="130"/>
      <c r="F94" s="130"/>
      <c r="G94" s="130"/>
    </row>
    <row r="95" spans="1:7" ht="30" x14ac:dyDescent="0.25">
      <c r="B95" s="2" t="s">
        <v>209</v>
      </c>
      <c r="C95" s="55" t="s">
        <v>57</v>
      </c>
      <c r="D95" s="59">
        <v>6</v>
      </c>
      <c r="E95" s="59">
        <f>'2017'!E92</f>
        <v>4</v>
      </c>
      <c r="F95" s="10">
        <v>4</v>
      </c>
      <c r="G95" s="30">
        <f>E95/D95*100</f>
        <v>66.666666666666657</v>
      </c>
    </row>
    <row r="96" spans="1:7" x14ac:dyDescent="0.25">
      <c r="A96">
        <v>16</v>
      </c>
      <c r="B96" s="114" t="s">
        <v>202</v>
      </c>
      <c r="C96" s="114"/>
      <c r="D96" s="114"/>
      <c r="E96" s="114"/>
      <c r="F96" s="114"/>
      <c r="G96" s="114"/>
    </row>
    <row r="97" spans="1:7" ht="60" x14ac:dyDescent="0.25">
      <c r="B97" s="7" t="s">
        <v>224</v>
      </c>
      <c r="C97" s="65" t="s">
        <v>23</v>
      </c>
      <c r="D97" s="59">
        <v>2</v>
      </c>
      <c r="E97" s="10">
        <f>'2017'!E101</f>
        <v>4</v>
      </c>
      <c r="F97" s="20" t="s">
        <v>69</v>
      </c>
      <c r="G97" s="30">
        <f>E97/D97*100</f>
        <v>200</v>
      </c>
    </row>
    <row r="98" spans="1:7" ht="45" x14ac:dyDescent="0.25">
      <c r="B98" s="7" t="s">
        <v>242</v>
      </c>
      <c r="C98" s="65" t="s">
        <v>49</v>
      </c>
      <c r="D98" s="59">
        <v>95</v>
      </c>
      <c r="E98" s="10">
        <f>'2017'!E102</f>
        <v>122</v>
      </c>
      <c r="F98" s="20" t="s">
        <v>70</v>
      </c>
      <c r="G98" s="30">
        <f>E98/D98*100</f>
        <v>128.42105263157896</v>
      </c>
    </row>
    <row r="99" spans="1:7" ht="32.25" customHeight="1" x14ac:dyDescent="0.25">
      <c r="A99">
        <v>17</v>
      </c>
      <c r="B99" s="97" t="s">
        <v>42</v>
      </c>
      <c r="C99" s="97"/>
      <c r="D99" s="97"/>
      <c r="E99" s="97"/>
      <c r="F99" s="97"/>
      <c r="G99" s="97"/>
    </row>
    <row r="100" spans="1:7" ht="30" x14ac:dyDescent="0.25">
      <c r="B100" s="9" t="s">
        <v>127</v>
      </c>
      <c r="C100" s="56" t="s">
        <v>128</v>
      </c>
      <c r="D100" s="59">
        <v>10</v>
      </c>
      <c r="E100" s="59">
        <v>7</v>
      </c>
      <c r="F100" s="56">
        <v>5</v>
      </c>
      <c r="G100" s="30">
        <f>E100/D100*100</f>
        <v>70</v>
      </c>
    </row>
    <row r="101" spans="1:7" ht="30" x14ac:dyDescent="0.25">
      <c r="B101" s="9" t="s">
        <v>129</v>
      </c>
      <c r="C101" s="56" t="s">
        <v>65</v>
      </c>
      <c r="D101" s="59">
        <v>0.32300000000000001</v>
      </c>
      <c r="E101" s="59">
        <v>1.454</v>
      </c>
      <c r="F101" s="56">
        <v>0.5</v>
      </c>
      <c r="G101" s="30">
        <f>E101/D101*100</f>
        <v>450.15479876160987</v>
      </c>
    </row>
    <row r="102" spans="1:7" ht="32.25" customHeight="1" x14ac:dyDescent="0.25">
      <c r="A102">
        <v>18</v>
      </c>
      <c r="B102" s="97" t="s">
        <v>130</v>
      </c>
      <c r="C102" s="97"/>
      <c r="D102" s="97"/>
      <c r="E102" s="97"/>
      <c r="F102" s="97"/>
      <c r="G102" s="97"/>
    </row>
    <row r="103" spans="1:7" ht="30" x14ac:dyDescent="0.25">
      <c r="B103" s="9" t="s">
        <v>131</v>
      </c>
      <c r="C103" s="59" t="s">
        <v>128</v>
      </c>
      <c r="D103" s="59">
        <v>12973</v>
      </c>
      <c r="E103" s="59">
        <v>23446</v>
      </c>
      <c r="F103" s="59">
        <v>14922</v>
      </c>
      <c r="G103" s="30">
        <f>E103/D103*100</f>
        <v>180.72920681415246</v>
      </c>
    </row>
    <row r="104" spans="1:7" ht="30" x14ac:dyDescent="0.25">
      <c r="B104" s="9" t="s">
        <v>132</v>
      </c>
      <c r="C104" s="59" t="s">
        <v>133</v>
      </c>
      <c r="D104" s="59">
        <v>90</v>
      </c>
      <c r="E104" s="59">
        <v>90</v>
      </c>
      <c r="F104" s="59">
        <v>60</v>
      </c>
      <c r="G104" s="30">
        <f t="shared" ref="G104:G105" si="17">E104/D104*100</f>
        <v>100</v>
      </c>
    </row>
    <row r="105" spans="1:7" ht="30" x14ac:dyDescent="0.25">
      <c r="B105" s="9" t="s">
        <v>134</v>
      </c>
      <c r="C105" s="59" t="s">
        <v>135</v>
      </c>
      <c r="D105" s="59">
        <v>15</v>
      </c>
      <c r="E105" s="59">
        <v>15</v>
      </c>
      <c r="F105" s="59">
        <v>15</v>
      </c>
      <c r="G105" s="30">
        <f t="shared" si="17"/>
        <v>100</v>
      </c>
    </row>
  </sheetData>
  <mergeCells count="32">
    <mergeCell ref="B4:G4"/>
    <mergeCell ref="B7:G7"/>
    <mergeCell ref="B11:G11"/>
    <mergeCell ref="B15:G15"/>
    <mergeCell ref="B19:G19"/>
    <mergeCell ref="B1:G1"/>
    <mergeCell ref="B2:B3"/>
    <mergeCell ref="C2:C3"/>
    <mergeCell ref="D2:E2"/>
    <mergeCell ref="F2:F3"/>
    <mergeCell ref="G2:G3"/>
    <mergeCell ref="B22:G22"/>
    <mergeCell ref="B87:G87"/>
    <mergeCell ref="B32:G32"/>
    <mergeCell ref="B37:G37"/>
    <mergeCell ref="B26:G26"/>
    <mergeCell ref="B29:G29"/>
    <mergeCell ref="B78:G78"/>
    <mergeCell ref="B38:G38"/>
    <mergeCell ref="B45:G45"/>
    <mergeCell ref="B53:G53"/>
    <mergeCell ref="B59:G59"/>
    <mergeCell ref="B62:G62"/>
    <mergeCell ref="B85:G85"/>
    <mergeCell ref="B72:G72"/>
    <mergeCell ref="B90:G90"/>
    <mergeCell ref="B102:G102"/>
    <mergeCell ref="B99:G99"/>
    <mergeCell ref="B96:G96"/>
    <mergeCell ref="B89:G89"/>
    <mergeCell ref="B94:G94"/>
    <mergeCell ref="B91:G91"/>
  </mergeCells>
  <pageMargins left="0.70866141732283472" right="0.51181102362204722" top="0.35433070866141736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5" workbookViewId="0">
      <selection activeCell="A31" sqref="A31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41" t="s">
        <v>13</v>
      </c>
      <c r="B1" s="141"/>
      <c r="C1" s="141"/>
      <c r="D1" s="141"/>
    </row>
    <row r="2" spans="1:4" ht="29.25" customHeight="1" x14ac:dyDescent="0.25">
      <c r="A2" s="78" t="s">
        <v>14</v>
      </c>
      <c r="B2" s="145" t="s">
        <v>15</v>
      </c>
      <c r="C2" s="144"/>
      <c r="D2" s="78" t="s">
        <v>16</v>
      </c>
    </row>
    <row r="3" spans="1:4" ht="16.5" customHeight="1" x14ac:dyDescent="0.25">
      <c r="A3" s="144"/>
      <c r="B3" s="11">
        <v>2016</v>
      </c>
      <c r="C3" s="11">
        <v>2017</v>
      </c>
      <c r="D3" s="144"/>
    </row>
    <row r="4" spans="1:4" ht="28.5" customHeight="1" x14ac:dyDescent="0.25">
      <c r="A4" s="94" t="s">
        <v>122</v>
      </c>
      <c r="B4" s="142"/>
      <c r="C4" s="142"/>
      <c r="D4" s="143"/>
    </row>
    <row r="5" spans="1:4" ht="30.75" customHeight="1" x14ac:dyDescent="0.25">
      <c r="A5" s="2" t="s">
        <v>244</v>
      </c>
      <c r="B5" s="11">
        <v>2</v>
      </c>
      <c r="C5" s="11">
        <v>0</v>
      </c>
      <c r="D5" s="2" t="s">
        <v>243</v>
      </c>
    </row>
    <row r="6" spans="1:4" x14ac:dyDescent="0.25">
      <c r="A6" s="146" t="s">
        <v>137</v>
      </c>
      <c r="B6" s="146"/>
      <c r="C6" s="146"/>
      <c r="D6" s="146"/>
    </row>
    <row r="7" spans="1:4" ht="30" x14ac:dyDescent="0.25">
      <c r="A7" s="2" t="s">
        <v>245</v>
      </c>
      <c r="B7" s="11">
        <v>3</v>
      </c>
      <c r="C7" s="11">
        <v>1</v>
      </c>
      <c r="D7" s="2" t="s">
        <v>116</v>
      </c>
    </row>
    <row r="8" spans="1:4" x14ac:dyDescent="0.25">
      <c r="A8" s="97" t="s">
        <v>241</v>
      </c>
      <c r="B8" s="97"/>
      <c r="C8" s="97"/>
      <c r="D8" s="97"/>
    </row>
    <row r="9" spans="1:4" ht="30" x14ac:dyDescent="0.25">
      <c r="A9" s="2" t="s">
        <v>246</v>
      </c>
      <c r="B9" s="11">
        <v>0</v>
      </c>
      <c r="C9" s="11">
        <f>'2017'!G18</f>
        <v>-1</v>
      </c>
      <c r="D9" s="2" t="s">
        <v>247</v>
      </c>
    </row>
    <row r="10" spans="1:4" x14ac:dyDescent="0.25">
      <c r="A10" s="146" t="s">
        <v>196</v>
      </c>
      <c r="B10" s="146"/>
      <c r="C10" s="146"/>
      <c r="D10" s="146"/>
    </row>
    <row r="11" spans="1:4" ht="30" x14ac:dyDescent="0.25">
      <c r="A11" s="2" t="s">
        <v>123</v>
      </c>
      <c r="B11" s="11">
        <v>0</v>
      </c>
      <c r="C11" s="11">
        <v>2</v>
      </c>
      <c r="D11" s="2" t="s">
        <v>120</v>
      </c>
    </row>
    <row r="12" spans="1:4" x14ac:dyDescent="0.25">
      <c r="A12" s="97" t="s">
        <v>194</v>
      </c>
      <c r="B12" s="97"/>
      <c r="C12" s="97"/>
      <c r="D12" s="97"/>
    </row>
    <row r="13" spans="1:4" ht="30" x14ac:dyDescent="0.25">
      <c r="A13" s="2" t="s">
        <v>79</v>
      </c>
      <c r="B13" s="11">
        <v>2</v>
      </c>
      <c r="C13" s="11">
        <v>3</v>
      </c>
      <c r="D13" s="2" t="s">
        <v>120</v>
      </c>
    </row>
    <row r="14" spans="1:4" x14ac:dyDescent="0.25">
      <c r="A14" s="97" t="s">
        <v>249</v>
      </c>
      <c r="B14" s="97"/>
      <c r="C14" s="97"/>
      <c r="D14" s="97"/>
    </row>
    <row r="15" spans="1:4" ht="30" x14ac:dyDescent="0.25">
      <c r="A15" s="2" t="s">
        <v>246</v>
      </c>
      <c r="B15" s="11">
        <v>2</v>
      </c>
      <c r="C15" s="11">
        <f>'2017'!G31</f>
        <v>0</v>
      </c>
      <c r="D15" s="2" t="s">
        <v>247</v>
      </c>
    </row>
    <row r="16" spans="1:4" ht="20.25" customHeight="1" x14ac:dyDescent="0.25">
      <c r="A16" s="146" t="s">
        <v>198</v>
      </c>
      <c r="B16" s="146"/>
      <c r="C16" s="146"/>
      <c r="D16" s="146"/>
    </row>
    <row r="17" spans="1:4" ht="30" x14ac:dyDescent="0.25">
      <c r="A17" s="2" t="s">
        <v>78</v>
      </c>
      <c r="B17" s="11">
        <v>-2</v>
      </c>
      <c r="C17" s="11">
        <f>'2017'!G37</f>
        <v>2</v>
      </c>
      <c r="D17" s="2" t="s">
        <v>116</v>
      </c>
    </row>
    <row r="18" spans="1:4" x14ac:dyDescent="0.25">
      <c r="A18" s="146" t="s">
        <v>143</v>
      </c>
      <c r="B18" s="146"/>
      <c r="C18" s="146"/>
      <c r="D18" s="146"/>
    </row>
    <row r="19" spans="1:4" ht="30" x14ac:dyDescent="0.25">
      <c r="A19" s="2" t="s">
        <v>78</v>
      </c>
      <c r="B19" s="11">
        <v>1</v>
      </c>
      <c r="C19" s="11">
        <v>1</v>
      </c>
      <c r="D19" s="2" t="s">
        <v>116</v>
      </c>
    </row>
    <row r="20" spans="1:4" ht="30.75" customHeight="1" x14ac:dyDescent="0.25">
      <c r="A20" s="97" t="s">
        <v>204</v>
      </c>
      <c r="B20" s="97"/>
      <c r="C20" s="97"/>
      <c r="D20" s="97"/>
    </row>
    <row r="21" spans="1:4" ht="45" x14ac:dyDescent="0.25">
      <c r="A21" s="2" t="s">
        <v>79</v>
      </c>
      <c r="B21" s="11">
        <v>2</v>
      </c>
      <c r="C21" s="11">
        <v>2</v>
      </c>
      <c r="D21" s="2" t="s">
        <v>124</v>
      </c>
    </row>
    <row r="22" spans="1:4" ht="32.25" customHeight="1" x14ac:dyDescent="0.25">
      <c r="A22" s="146" t="s">
        <v>205</v>
      </c>
      <c r="B22" s="146"/>
      <c r="C22" s="146"/>
      <c r="D22" s="146"/>
    </row>
    <row r="23" spans="1:4" ht="60" x14ac:dyDescent="0.25">
      <c r="A23" s="2" t="s">
        <v>123</v>
      </c>
      <c r="B23" s="11">
        <v>1</v>
      </c>
      <c r="C23" s="11">
        <f>'2017'!G90</f>
        <v>-1</v>
      </c>
      <c r="D23" s="2" t="s">
        <v>207</v>
      </c>
    </row>
    <row r="24" spans="1:4" ht="45" customHeight="1" x14ac:dyDescent="0.25">
      <c r="A24" s="97" t="s">
        <v>121</v>
      </c>
      <c r="B24" s="97"/>
      <c r="C24" s="97"/>
      <c r="D24" s="97"/>
    </row>
    <row r="25" spans="1:4" ht="60" x14ac:dyDescent="0.25">
      <c r="A25" s="2" t="s">
        <v>123</v>
      </c>
      <c r="B25" s="11">
        <v>1</v>
      </c>
      <c r="C25" s="11">
        <f>'2017'!G96</f>
        <v>0</v>
      </c>
      <c r="D25" s="2" t="s">
        <v>207</v>
      </c>
    </row>
    <row r="26" spans="1:4" ht="32.25" customHeight="1" x14ac:dyDescent="0.25">
      <c r="A26" s="97" t="s">
        <v>206</v>
      </c>
      <c r="B26" s="97"/>
      <c r="C26" s="97"/>
      <c r="D26" s="97"/>
    </row>
    <row r="27" spans="1:4" ht="30" x14ac:dyDescent="0.25">
      <c r="A27" s="2" t="s">
        <v>78</v>
      </c>
      <c r="B27" s="11">
        <v>-1</v>
      </c>
      <c r="C27" s="11">
        <v>-1</v>
      </c>
      <c r="D27" s="2" t="s">
        <v>257</v>
      </c>
    </row>
    <row r="28" spans="1:4" ht="29.25" customHeight="1" x14ac:dyDescent="0.25">
      <c r="A28" s="146" t="s">
        <v>42</v>
      </c>
      <c r="B28" s="146"/>
      <c r="C28" s="146"/>
      <c r="D28" s="146"/>
    </row>
    <row r="29" spans="1:4" ht="45" x14ac:dyDescent="0.25">
      <c r="A29" s="7" t="s">
        <v>123</v>
      </c>
      <c r="B29" s="28">
        <v>0</v>
      </c>
      <c r="C29" s="28">
        <f>'2017'!G115</f>
        <v>0</v>
      </c>
      <c r="D29" s="2" t="s">
        <v>250</v>
      </c>
    </row>
    <row r="30" spans="1:4" ht="29.25" customHeight="1" x14ac:dyDescent="0.25">
      <c r="A30" s="97" t="s">
        <v>253</v>
      </c>
      <c r="B30" s="97"/>
      <c r="C30" s="97"/>
      <c r="D30" s="97"/>
    </row>
    <row r="31" spans="1:4" ht="36.75" customHeight="1" x14ac:dyDescent="0.25">
      <c r="A31" s="2" t="s">
        <v>123</v>
      </c>
      <c r="B31" s="65">
        <v>-1</v>
      </c>
      <c r="C31" s="11">
        <f>'2017'!G107</f>
        <v>-1</v>
      </c>
      <c r="D31" s="2" t="s">
        <v>251</v>
      </c>
    </row>
    <row r="32" spans="1:4" x14ac:dyDescent="0.25">
      <c r="A32" s="97" t="s">
        <v>203</v>
      </c>
      <c r="B32" s="140"/>
      <c r="C32" s="140"/>
      <c r="D32" s="140"/>
    </row>
    <row r="33" spans="1:4" ht="60" x14ac:dyDescent="0.25">
      <c r="A33" s="2" t="s">
        <v>123</v>
      </c>
      <c r="B33" s="10">
        <v>1</v>
      </c>
      <c r="C33" s="10">
        <f>'2017'!G93</f>
        <v>-1</v>
      </c>
      <c r="D33" s="2" t="s">
        <v>207</v>
      </c>
    </row>
    <row r="34" spans="1:4" x14ac:dyDescent="0.25">
      <c r="A34" s="97" t="s">
        <v>202</v>
      </c>
      <c r="B34" s="140"/>
      <c r="C34" s="140"/>
      <c r="D34" s="140"/>
    </row>
    <row r="35" spans="1:4" ht="45" x14ac:dyDescent="0.25">
      <c r="A35" s="2" t="s">
        <v>79</v>
      </c>
      <c r="B35" s="10">
        <v>0</v>
      </c>
      <c r="C35" s="10">
        <f>'2017'!G103</f>
        <v>0</v>
      </c>
      <c r="D35" s="2" t="s">
        <v>252</v>
      </c>
    </row>
    <row r="36" spans="1:4" ht="30" customHeight="1" x14ac:dyDescent="0.25">
      <c r="A36" s="97" t="s">
        <v>200</v>
      </c>
      <c r="B36" s="140"/>
      <c r="C36" s="140"/>
      <c r="D36" s="140"/>
    </row>
    <row r="37" spans="1:4" ht="60" x14ac:dyDescent="0.25">
      <c r="A37" s="2" t="s">
        <v>254</v>
      </c>
      <c r="B37" s="24">
        <v>0</v>
      </c>
      <c r="C37" s="24">
        <v>-2</v>
      </c>
      <c r="D37" s="2" t="s">
        <v>255</v>
      </c>
    </row>
    <row r="38" spans="1:4" ht="32.25" customHeight="1" x14ac:dyDescent="0.25">
      <c r="A38" s="138" t="s">
        <v>130</v>
      </c>
      <c r="B38" s="139"/>
      <c r="C38" s="139"/>
      <c r="D38" s="139"/>
    </row>
    <row r="39" spans="1:4" ht="30" x14ac:dyDescent="0.25">
      <c r="A39" s="2" t="s">
        <v>79</v>
      </c>
      <c r="B39" s="55">
        <v>1</v>
      </c>
      <c r="C39" s="55">
        <f>'2017'!G120</f>
        <v>1</v>
      </c>
      <c r="D39" s="2" t="s">
        <v>256</v>
      </c>
    </row>
  </sheetData>
  <mergeCells count="22">
    <mergeCell ref="A30:D30"/>
    <mergeCell ref="A16:D16"/>
    <mergeCell ref="A18:D18"/>
    <mergeCell ref="A20:D20"/>
    <mergeCell ref="A22:D22"/>
    <mergeCell ref="A24:D24"/>
    <mergeCell ref="A38:D38"/>
    <mergeCell ref="A36:D36"/>
    <mergeCell ref="A32:D32"/>
    <mergeCell ref="A34:D34"/>
    <mergeCell ref="A1:D1"/>
    <mergeCell ref="A4:D4"/>
    <mergeCell ref="A2:A3"/>
    <mergeCell ref="D2:D3"/>
    <mergeCell ref="B2:C2"/>
    <mergeCell ref="A6:D6"/>
    <mergeCell ref="A8:D8"/>
    <mergeCell ref="A10:D10"/>
    <mergeCell ref="A12:D12"/>
    <mergeCell ref="A14:D14"/>
    <mergeCell ref="A26:D26"/>
    <mergeCell ref="A28:D28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2016</vt:lpstr>
      <vt:lpstr>2017</vt:lpstr>
      <vt:lpstr>Динамика целевых значений 16-17</vt:lpstr>
      <vt:lpstr>Предложения по реализации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2022-02-08T00:26:51Z</dcterms:modified>
</cp:coreProperties>
</file>